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試算シート（R6)" sheetId="1" r:id="rId1"/>
    <sheet name="均等割の軽減について(R6)" sheetId="2" r:id="rId2"/>
    <sheet name="非自発的失業者にかかる減額について(R6)" sheetId="3" r:id="rId3"/>
    <sheet name="未就学児の減額について(R6)" sheetId="4" r:id="rId4"/>
  </sheets>
  <definedNames/>
  <calcPr fullCalcOnLoad="1"/>
</workbook>
</file>

<file path=xl/sharedStrings.xml><?xml version="1.0" encoding="utf-8"?>
<sst xmlns="http://schemas.openxmlformats.org/spreadsheetml/2006/main" count="132" uniqueCount="117">
  <si>
    <t>年金所得</t>
  </si>
  <si>
    <t>合計所得</t>
  </si>
  <si>
    <t>B</t>
  </si>
  <si>
    <t>C</t>
  </si>
  <si>
    <t>D</t>
  </si>
  <si>
    <t>E</t>
  </si>
  <si>
    <t>F</t>
  </si>
  <si>
    <t>加入者数</t>
  </si>
  <si>
    <t>年間保険料</t>
  </si>
  <si>
    <t>所得割</t>
  </si>
  <si>
    <t>均等割</t>
  </si>
  <si>
    <t>月あたり保険料</t>
  </si>
  <si>
    <t>円</t>
  </si>
  <si>
    <t>円/月</t>
  </si>
  <si>
    <t>人</t>
  </si>
  <si>
    <t>算出内訳</t>
  </si>
  <si>
    <t>医療分</t>
  </si>
  <si>
    <t>所得割</t>
  </si>
  <si>
    <t>支援分</t>
  </si>
  <si>
    <t>介護分</t>
  </si>
  <si>
    <t>A</t>
  </si>
  <si>
    <t>医療分</t>
  </si>
  <si>
    <t>支援分</t>
  </si>
  <si>
    <t>介護分</t>
  </si>
  <si>
    <t>均等割</t>
  </si>
  <si>
    <t>合計</t>
  </si>
  <si>
    <t>加入</t>
  </si>
  <si>
    <t>医-所</t>
  </si>
  <si>
    <t>医-均</t>
  </si>
  <si>
    <t>支-所</t>
  </si>
  <si>
    <t>支-均</t>
  </si>
  <si>
    <t>介-所</t>
  </si>
  <si>
    <t>その他所得</t>
  </si>
  <si>
    <t>合計は100円未満切り捨て</t>
  </si>
  <si>
    <t>医療分
限度額</t>
  </si>
  <si>
    <t>※実際の1回ごとの納付金額とは異なります</t>
  </si>
  <si>
    <t>支援分
限度額</t>
  </si>
  <si>
    <t>介護分
限度額</t>
  </si>
  <si>
    <t>均等割
軽減割合</t>
  </si>
  <si>
    <t>7割軽減</t>
  </si>
  <si>
    <t>5割軽減</t>
  </si>
  <si>
    <t>2割軽減</t>
  </si>
  <si>
    <t>注意点</t>
  </si>
  <si>
    <t>1人</t>
  </si>
  <si>
    <t>2人</t>
  </si>
  <si>
    <t>3人</t>
  </si>
  <si>
    <t>4人</t>
  </si>
  <si>
    <t>5人</t>
  </si>
  <si>
    <t>6人</t>
  </si>
  <si>
    <t>世帯員数による判定基準額の例（単位：万円）</t>
  </si>
  <si>
    <r>
      <t>※扶養に取られている人、前年中の所得が無かった場合も申告が必要です。</t>
    </r>
    <r>
      <rPr>
        <b/>
        <u val="single"/>
        <sz val="12"/>
        <color indexed="8"/>
        <rFont val="メイリオ"/>
        <family val="3"/>
      </rPr>
      <t>未申告者がいる場合、軽減が適用されませんのでご注意ください。</t>
    </r>
  </si>
  <si>
    <t>１．支給番号</t>
  </si>
  <si>
    <t>2.氏名</t>
  </si>
  <si>
    <t>3.被保険者番号</t>
  </si>
  <si>
    <t>4.性別</t>
  </si>
  <si>
    <t>5.離職時年齢</t>
  </si>
  <si>
    <t>6.生年月日</t>
  </si>
  <si>
    <t>8.住所又は居所</t>
  </si>
  <si>
    <t>9.支払方法（記号（口座）番号－金融機関名－支店名）</t>
  </si>
  <si>
    <t>10.資格取得年月日</t>
  </si>
  <si>
    <t>11.離職年月日</t>
  </si>
  <si>
    <t>12.離職理由</t>
  </si>
  <si>
    <t>13.60歳到達時賃金日額</t>
  </si>
  <si>
    <t>14.離職時賃金日額</t>
  </si>
  <si>
    <t>15.給付制限</t>
  </si>
  <si>
    <t>7.求職番号</t>
  </si>
  <si>
    <r>
      <t>①軽減判定の計算では、</t>
    </r>
    <r>
      <rPr>
        <b/>
        <u val="single"/>
        <sz val="12"/>
        <color indexed="8"/>
        <rFont val="メイリオ"/>
        <family val="3"/>
      </rPr>
      <t>世帯主が国保に加入していない場合であっても、世帯主の所得を含めて計算します。</t>
    </r>
  </si>
  <si>
    <t>離職時に65歳未満であり、雇用保険の特定受給資格者または特定理由離職者として失業等給付を受ける方は、申請により国保税が減額になります。</t>
  </si>
  <si>
    <t>減額期間：離職日の翌日から翌年度末まで</t>
  </si>
  <si>
    <t>減額措置：国保税の算定にあたり、前年の給与所得を３０／１００とみなして算定</t>
  </si>
  <si>
    <t>条件：次の①から③までのすべてを満たす方が非自発的失業者の減額に該当します。</t>
  </si>
  <si>
    <t>確認には、雇用保険受給資格者証をご覧ください。（右の見本参照）</t>
  </si>
  <si>
    <t>①適用を受けるためには、申請が必要です。申請には、雇用保険受給資格者証を必ず持参し、</t>
  </si>
  <si>
    <t>保険年金課または各行政センターで手続きをしてください。</t>
  </si>
  <si>
    <t>②税額は原則手続きいただいた月の翌月納付分から変更されます。新しい納付書が届く</t>
  </si>
  <si>
    <t>までは、お手元の納付書でご納付ください。</t>
  </si>
  <si>
    <t>③判定基準との比較にあたり、以下の特例があります。</t>
  </si>
  <si>
    <t>・65歳以上の方の公的年金所得金額から15万円控除します。</t>
  </si>
  <si>
    <t>・青色専従者給与及び事業専従者給与は、事業主の所得とみなします。</t>
  </si>
  <si>
    <t>※離職票では適否を確認できませんのでご注意ください。</t>
  </si>
  <si>
    <t>年齢区分</t>
  </si>
  <si>
    <t>40-64歳</t>
  </si>
  <si>
    <t>65-74歳</t>
  </si>
  <si>
    <t>所得割算定基礎</t>
  </si>
  <si>
    <t>43万円</t>
  </si>
  <si>
    <t>※年度途中の加入の場合は月割りでの計算となります</t>
  </si>
  <si>
    <r>
      <t>②判定は加入者および世帯主の所得金額をもとに自動で行われますが、軽減を受けるためには</t>
    </r>
    <r>
      <rPr>
        <b/>
        <u val="single"/>
        <sz val="12"/>
        <color indexed="8"/>
        <rFont val="メイリオ"/>
        <family val="3"/>
      </rPr>
      <t>加入者全員の所得金額の申告が必要です</t>
    </r>
    <r>
      <rPr>
        <sz val="12"/>
        <color indexed="8"/>
        <rFont val="メイリオ"/>
        <family val="3"/>
      </rPr>
      <t>。</t>
    </r>
  </si>
  <si>
    <r>
      <t xml:space="preserve">給与所得
</t>
    </r>
    <r>
      <rPr>
        <sz val="8"/>
        <color indexed="8"/>
        <rFont val="メイリオ"/>
        <family val="3"/>
      </rPr>
      <t>(所得金額調整控除後)</t>
    </r>
  </si>
  <si>
    <t>※１：国保から後期高齢者に移行した世帯員（特定同一世帯所属者）がいる場合、被保険者数としてカウントする
※２：給与所得者等の人数が２人以上の場合、「給与所得者等の人数ー１」１人につき10万円を上記に加える</t>
  </si>
  <si>
    <t>4/1時点の
年齢区分</t>
  </si>
  <si>
    <t>軽減なし</t>
  </si>
  <si>
    <t>２割</t>
  </si>
  <si>
    <t>５割</t>
  </si>
  <si>
    <t>７割</t>
  </si>
  <si>
    <t>医療分</t>
  </si>
  <si>
    <t>支援分</t>
  </si>
  <si>
    <t>本軽減は所得による均等割の軽減と重複します。また、適用を受けるために申請は必要ありません。</t>
  </si>
  <si>
    <t>減額前</t>
  </si>
  <si>
    <t>減額後</t>
  </si>
  <si>
    <t>子育て世帯の負担軽減のため、未就学児に係る均等割の２分の１を減額します。</t>
  </si>
  <si>
    <t>所得による
軽減割合</t>
  </si>
  <si>
    <t>均等割の２分の１（下表参照）</t>
  </si>
  <si>
    <t>39歳以下</t>
  </si>
  <si>
    <t>対象：</t>
  </si>
  <si>
    <t>軽減額：</t>
  </si>
  <si>
    <t>６歳に達する日以後最初の３／３１までにある被保険者</t>
  </si>
  <si>
    <t>令和6年度　熊谷市国民健康保険税率</t>
  </si>
  <si>
    <t>判定基準額（令和6年度）</t>
  </si>
  <si>
    <t>43万円+29.5万円×世帯の被保険者数</t>
  </si>
  <si>
    <t>43万円+54.5万円×世帯の被保険者数</t>
  </si>
  <si>
    <t>　②：離職年月日が令和2年3月31日以降であること</t>
  </si>
  <si>
    <t>※令和6年度分の国民健康保険税については、雇用保険受給資格者証の離職年月日が
令和5年3月31日以降の方が減額対象になります。</t>
  </si>
  <si>
    <r>
      <t>　①：離職時の年齢が</t>
    </r>
    <r>
      <rPr>
        <b/>
        <sz val="12"/>
        <color indexed="8"/>
        <rFont val="メイリオ"/>
        <family val="3"/>
      </rPr>
      <t>65歳未満</t>
    </r>
    <r>
      <rPr>
        <sz val="12"/>
        <color indexed="8"/>
        <rFont val="メイリオ"/>
        <family val="3"/>
      </rPr>
      <t>であること</t>
    </r>
  </si>
  <si>
    <r>
      <t>　③：離職理由コードが</t>
    </r>
    <r>
      <rPr>
        <b/>
        <sz val="12"/>
        <color indexed="8"/>
        <rFont val="メイリオ"/>
        <family val="3"/>
      </rPr>
      <t>11,12,21,22,23,31,32,33,34</t>
    </r>
    <r>
      <rPr>
        <sz val="12"/>
        <color indexed="8"/>
        <rFont val="メイリオ"/>
        <family val="3"/>
      </rPr>
      <t>のいずれかに該当する</t>
    </r>
  </si>
  <si>
    <t>①</t>
  </si>
  <si>
    <t>②</t>
  </si>
  <si>
    <t>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</si>
</sst>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s>
  <fonts count="67">
    <font>
      <sz val="11"/>
      <color theme="1"/>
      <name val="Calibri"/>
      <family val="3"/>
    </font>
    <font>
      <sz val="11"/>
      <color indexed="8"/>
      <name val="ＭＳ 明朝"/>
      <family val="1"/>
    </font>
    <font>
      <sz val="6"/>
      <name val="游ゴシック"/>
      <family val="3"/>
    </font>
    <font>
      <sz val="12"/>
      <color indexed="8"/>
      <name val="メイリオ"/>
      <family val="3"/>
    </font>
    <font>
      <b/>
      <u val="single"/>
      <sz val="12"/>
      <color indexed="8"/>
      <name val="メイリオ"/>
      <family val="3"/>
    </font>
    <font>
      <sz val="8"/>
      <color indexed="8"/>
      <name val="メイリオ"/>
      <family val="3"/>
    </font>
    <font>
      <b/>
      <sz val="12"/>
      <color indexed="8"/>
      <name val="メイリオ"/>
      <family val="3"/>
    </font>
    <font>
      <sz val="11"/>
      <color indexed="8"/>
      <name val="游ゴシック"/>
      <family val="3"/>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4"/>
      <color indexed="8"/>
      <name val="メイリオ"/>
      <family val="3"/>
    </font>
    <font>
      <sz val="11"/>
      <color indexed="8"/>
      <name val="メイリオ"/>
      <family val="3"/>
    </font>
    <font>
      <sz val="12"/>
      <color indexed="8"/>
      <name val="游ゴシック"/>
      <family val="3"/>
    </font>
    <font>
      <u val="single"/>
      <sz val="16"/>
      <color indexed="8"/>
      <name val="メイリオ"/>
      <family val="3"/>
    </font>
    <font>
      <sz val="16"/>
      <color indexed="8"/>
      <name val="メイリオ"/>
      <family val="3"/>
    </font>
    <font>
      <sz val="16"/>
      <color indexed="8"/>
      <name val="游ゴシック"/>
      <family val="3"/>
    </font>
    <font>
      <u val="single"/>
      <sz val="11"/>
      <color indexed="8"/>
      <name val="メイリオ"/>
      <family val="3"/>
    </font>
    <font>
      <b/>
      <u val="single"/>
      <sz val="14"/>
      <color indexed="8"/>
      <name val="メイリオ"/>
      <family val="3"/>
    </font>
    <font>
      <sz val="9"/>
      <color indexed="8"/>
      <name val="メイリオ"/>
      <family val="3"/>
    </font>
    <font>
      <sz val="9"/>
      <name val="Meiryo UI"/>
      <family val="3"/>
    </font>
    <font>
      <u val="single"/>
      <sz val="12"/>
      <color indexed="8"/>
      <name val="メイリオ"/>
      <family val="3"/>
    </font>
    <font>
      <b/>
      <sz val="11"/>
      <color indexed="8"/>
      <name val="メイリオ"/>
      <family val="3"/>
    </font>
    <font>
      <b/>
      <sz val="18"/>
      <color indexed="8"/>
      <name val="メイリオ"/>
      <family val="3"/>
    </font>
    <font>
      <u val="single"/>
      <sz val="14"/>
      <color indexed="8"/>
      <name val="メイリオ"/>
      <family val="3"/>
    </font>
    <font>
      <sz val="20"/>
      <color indexed="10"/>
      <name val="メイリオ"/>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4"/>
      <color theme="1"/>
      <name val="メイリオ"/>
      <family val="3"/>
    </font>
    <font>
      <sz val="11"/>
      <color theme="1"/>
      <name val="メイリオ"/>
      <family val="3"/>
    </font>
    <font>
      <sz val="12"/>
      <color theme="1"/>
      <name val="メイリオ"/>
      <family val="3"/>
    </font>
    <font>
      <sz val="12"/>
      <color theme="1"/>
      <name val="Calibri"/>
      <family val="3"/>
    </font>
    <font>
      <u val="single"/>
      <sz val="16"/>
      <color theme="1"/>
      <name val="メイリオ"/>
      <family val="3"/>
    </font>
    <font>
      <b/>
      <u val="single"/>
      <sz val="12"/>
      <color theme="1"/>
      <name val="メイリオ"/>
      <family val="3"/>
    </font>
    <font>
      <sz val="16"/>
      <color theme="1"/>
      <name val="メイリオ"/>
      <family val="3"/>
    </font>
    <font>
      <sz val="16"/>
      <color theme="1"/>
      <name val="Calibri"/>
      <family val="3"/>
    </font>
    <font>
      <u val="single"/>
      <sz val="11"/>
      <color theme="1"/>
      <name val="メイリオ"/>
      <family val="3"/>
    </font>
    <font>
      <b/>
      <u val="single"/>
      <sz val="14"/>
      <color theme="1"/>
      <name val="メイリオ"/>
      <family val="3"/>
    </font>
    <font>
      <sz val="9"/>
      <color theme="1"/>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33CC33"/>
        <bgColor indexed="64"/>
      </patternFill>
    </fill>
    <fill>
      <patternFill patternType="solid">
        <fgColor rgb="FFB51BA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ck"/>
    </border>
    <border>
      <left style="thin"/>
      <right style="thin"/>
      <top/>
      <bottom style="thin"/>
    </border>
    <border>
      <left/>
      <right style="thin"/>
      <top/>
      <bottom style="thin"/>
    </border>
    <border>
      <left/>
      <right style="thin"/>
      <top style="thin"/>
      <bottom style="thin"/>
    </border>
    <border>
      <left/>
      <right style="thin"/>
      <top style="thin"/>
      <bottom style="thick"/>
    </border>
    <border>
      <left style="thick"/>
      <right style="thin"/>
      <top style="thick"/>
      <bottom style="double"/>
    </border>
    <border>
      <left style="thin"/>
      <right style="thin"/>
      <top style="thick"/>
      <bottom style="double"/>
    </border>
    <border>
      <left/>
      <right style="thin"/>
      <top style="thick"/>
      <bottom style="double"/>
    </border>
    <border>
      <left style="thin"/>
      <right style="thick"/>
      <top style="thick"/>
      <bottom style="double"/>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bottom style="thin"/>
    </border>
    <border>
      <left/>
      <right/>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thin"/>
      <bottom style="thin"/>
    </border>
    <border>
      <left style="thin"/>
      <right>
        <color indexed="63"/>
      </right>
      <top style="medium"/>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16">
    <xf numFmtId="0" fontId="0" fillId="0" borderId="0" xfId="0" applyFont="1" applyAlignment="1">
      <alignment vertical="center"/>
    </xf>
    <xf numFmtId="0" fontId="56" fillId="0" borderId="10"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7" fillId="33" borderId="11" xfId="0" applyFont="1" applyFill="1" applyBorder="1" applyAlignment="1">
      <alignment vertical="center"/>
    </xf>
    <xf numFmtId="0" fontId="57" fillId="33" borderId="12" xfId="0" applyFont="1" applyFill="1" applyBorder="1" applyAlignment="1">
      <alignment vertical="center"/>
    </xf>
    <xf numFmtId="0" fontId="57" fillId="33" borderId="13" xfId="0" applyFont="1" applyFill="1" applyBorder="1" applyAlignment="1">
      <alignment vertical="center"/>
    </xf>
    <xf numFmtId="0" fontId="57" fillId="33" borderId="14" xfId="0" applyFont="1" applyFill="1" applyBorder="1" applyAlignment="1">
      <alignment vertical="center"/>
    </xf>
    <xf numFmtId="0" fontId="57" fillId="33" borderId="0" xfId="0" applyFont="1" applyFill="1" applyBorder="1" applyAlignment="1">
      <alignment vertical="center"/>
    </xf>
    <xf numFmtId="0" fontId="57" fillId="33" borderId="15" xfId="0" applyFont="1" applyFill="1" applyBorder="1" applyAlignment="1">
      <alignment vertical="center"/>
    </xf>
    <xf numFmtId="0" fontId="57" fillId="33" borderId="10" xfId="0" applyFont="1" applyFill="1" applyBorder="1" applyAlignment="1">
      <alignment vertical="center"/>
    </xf>
    <xf numFmtId="0" fontId="57" fillId="33" borderId="10" xfId="0" applyFont="1" applyFill="1" applyBorder="1" applyAlignment="1">
      <alignment vertical="center"/>
    </xf>
    <xf numFmtId="0" fontId="57" fillId="33" borderId="0" xfId="0" applyFont="1" applyFill="1" applyBorder="1" applyAlignment="1">
      <alignment horizontal="center" vertical="center"/>
    </xf>
    <xf numFmtId="0" fontId="60" fillId="0" borderId="0" xfId="0" applyFont="1" applyFill="1" applyBorder="1" applyAlignment="1">
      <alignment horizontal="center" vertical="center"/>
    </xf>
    <xf numFmtId="0" fontId="58" fillId="33" borderId="14" xfId="0" applyFont="1" applyFill="1" applyBorder="1" applyAlignment="1">
      <alignment vertical="center"/>
    </xf>
    <xf numFmtId="0" fontId="58" fillId="33" borderId="15" xfId="0" applyFont="1" applyFill="1" applyBorder="1" applyAlignment="1">
      <alignment vertical="center"/>
    </xf>
    <xf numFmtId="0" fontId="61" fillId="0" borderId="0" xfId="0" applyFont="1" applyAlignment="1">
      <alignment horizontal="left" vertical="center"/>
    </xf>
    <xf numFmtId="178" fontId="58" fillId="34" borderId="10" xfId="0" applyNumberFormat="1" applyFont="1" applyFill="1" applyBorder="1" applyAlignment="1" applyProtection="1">
      <alignment vertical="center"/>
      <protection locked="0"/>
    </xf>
    <xf numFmtId="178" fontId="58" fillId="34" borderId="16" xfId="0" applyNumberFormat="1" applyFont="1" applyFill="1" applyBorder="1" applyAlignment="1" applyProtection="1">
      <alignment vertical="center"/>
      <protection locked="0"/>
    </xf>
    <xf numFmtId="0" fontId="58" fillId="0" borderId="10" xfId="0" applyFont="1" applyBorder="1" applyAlignment="1">
      <alignment horizontal="center" vertical="center"/>
    </xf>
    <xf numFmtId="0" fontId="62" fillId="0" borderId="10" xfId="0" applyFont="1" applyBorder="1" applyAlignment="1">
      <alignment horizontal="center" vertical="center"/>
    </xf>
    <xf numFmtId="0" fontId="57" fillId="33" borderId="10" xfId="0" applyFont="1" applyFill="1" applyBorder="1" applyAlignment="1">
      <alignment horizontal="center" vertical="center"/>
    </xf>
    <xf numFmtId="0" fontId="58" fillId="0" borderId="0" xfId="0" applyFont="1" applyAlignment="1">
      <alignment horizontal="left" vertical="center"/>
    </xf>
    <xf numFmtId="0" fontId="58" fillId="33" borderId="10" xfId="0" applyFont="1" applyFill="1" applyBorder="1" applyAlignment="1">
      <alignment horizontal="center" vertical="center"/>
    </xf>
    <xf numFmtId="178" fontId="58" fillId="34" borderId="17" xfId="0" applyNumberFormat="1" applyFont="1" applyFill="1" applyBorder="1" applyAlignment="1" applyProtection="1">
      <alignment vertical="center"/>
      <protection locked="0"/>
    </xf>
    <xf numFmtId="178" fontId="58" fillId="34" borderId="18" xfId="0" applyNumberFormat="1" applyFont="1" applyFill="1" applyBorder="1" applyAlignment="1" applyProtection="1">
      <alignment vertical="center"/>
      <protection locked="0"/>
    </xf>
    <xf numFmtId="178" fontId="58" fillId="34" borderId="19" xfId="0" applyNumberFormat="1" applyFont="1" applyFill="1" applyBorder="1" applyAlignment="1" applyProtection="1">
      <alignment vertical="center"/>
      <protection locked="0"/>
    </xf>
    <xf numFmtId="178" fontId="58" fillId="34" borderId="20" xfId="0" applyNumberFormat="1" applyFont="1" applyFill="1" applyBorder="1" applyAlignment="1" applyProtection="1">
      <alignment vertical="center"/>
      <protection locked="0"/>
    </xf>
    <xf numFmtId="0" fontId="56" fillId="34" borderId="17" xfId="0" applyFont="1" applyFill="1" applyBorder="1" applyAlignment="1" applyProtection="1">
      <alignment horizontal="center" vertical="center"/>
      <protection locked="0"/>
    </xf>
    <xf numFmtId="0" fontId="56" fillId="34" borderId="10" xfId="0" applyFont="1" applyFill="1" applyBorder="1" applyAlignment="1" applyProtection="1">
      <alignment horizontal="center" vertical="center"/>
      <protection locked="0"/>
    </xf>
    <xf numFmtId="0" fontId="56" fillId="34" borderId="16" xfId="0" applyFont="1" applyFill="1" applyBorder="1" applyAlignment="1" applyProtection="1">
      <alignment horizontal="center" vertical="center"/>
      <protection locked="0"/>
    </xf>
    <xf numFmtId="0" fontId="0" fillId="0" borderId="0" xfId="0" applyAlignment="1" applyProtection="1">
      <alignment vertical="center"/>
      <protection/>
    </xf>
    <xf numFmtId="0" fontId="63" fillId="0" borderId="0" xfId="0" applyFont="1" applyAlignment="1" applyProtection="1">
      <alignment vertical="center"/>
      <protection/>
    </xf>
    <xf numFmtId="0" fontId="56" fillId="0" borderId="10" xfId="0" applyFont="1" applyBorder="1" applyAlignment="1" applyProtection="1">
      <alignment horizontal="center" vertical="center"/>
      <protection/>
    </xf>
    <xf numFmtId="176" fontId="56" fillId="0" borderId="10" xfId="0" applyNumberFormat="1" applyFont="1" applyBorder="1" applyAlignment="1" applyProtection="1">
      <alignment horizontal="center" vertical="center"/>
      <protection/>
    </xf>
    <xf numFmtId="0" fontId="57" fillId="0" borderId="21" xfId="0" applyFont="1" applyBorder="1" applyAlignment="1" applyProtection="1">
      <alignment vertical="center"/>
      <protection/>
    </xf>
    <xf numFmtId="0" fontId="56" fillId="0" borderId="22" xfId="0" applyFont="1" applyBorder="1" applyAlignment="1" applyProtection="1">
      <alignment horizontal="center" vertical="center"/>
      <protection/>
    </xf>
    <xf numFmtId="0" fontId="56" fillId="0" borderId="23" xfId="0" applyFont="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0" xfId="0" applyFont="1" applyAlignment="1" applyProtection="1">
      <alignment vertical="center"/>
      <protection/>
    </xf>
    <xf numFmtId="0" fontId="57" fillId="0" borderId="10" xfId="0" applyFont="1" applyFill="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6" fillId="0" borderId="25" xfId="0" applyFont="1" applyBorder="1" applyAlignment="1" applyProtection="1">
      <alignment horizontal="center" vertical="center"/>
      <protection/>
    </xf>
    <xf numFmtId="178" fontId="58" fillId="0" borderId="17" xfId="0" applyNumberFormat="1" applyFont="1" applyBorder="1" applyAlignment="1" applyProtection="1">
      <alignment vertical="center"/>
      <protection/>
    </xf>
    <xf numFmtId="178" fontId="58" fillId="0" borderId="26" xfId="0" applyNumberFormat="1" applyFont="1" applyBorder="1" applyAlignment="1" applyProtection="1">
      <alignment vertical="center"/>
      <protection/>
    </xf>
    <xf numFmtId="1" fontId="57" fillId="0" borderId="10" xfId="0" applyNumberFormat="1" applyFont="1" applyBorder="1" applyAlignment="1" applyProtection="1">
      <alignment vertical="center"/>
      <protection/>
    </xf>
    <xf numFmtId="0" fontId="57" fillId="0" borderId="10" xfId="0" applyFont="1" applyBorder="1" applyAlignment="1" applyProtection="1">
      <alignment vertical="center"/>
      <protection/>
    </xf>
    <xf numFmtId="0" fontId="56" fillId="0" borderId="27" xfId="0" applyFont="1" applyBorder="1" applyAlignment="1" applyProtection="1">
      <alignment horizontal="center" vertical="center"/>
      <protection/>
    </xf>
    <xf numFmtId="178" fontId="58" fillId="0" borderId="10" xfId="0" applyNumberFormat="1" applyFont="1" applyBorder="1" applyAlignment="1" applyProtection="1">
      <alignment vertical="center"/>
      <protection/>
    </xf>
    <xf numFmtId="178" fontId="58" fillId="0" borderId="28" xfId="0" applyNumberFormat="1" applyFont="1" applyBorder="1" applyAlignment="1" applyProtection="1">
      <alignment vertical="center"/>
      <protection/>
    </xf>
    <xf numFmtId="0" fontId="56" fillId="0" borderId="29" xfId="0" applyFont="1" applyBorder="1" applyAlignment="1" applyProtection="1">
      <alignment horizontal="center" vertical="center"/>
      <protection/>
    </xf>
    <xf numFmtId="178" fontId="58" fillId="0" borderId="16" xfId="0" applyNumberFormat="1" applyFont="1" applyBorder="1" applyAlignment="1" applyProtection="1">
      <alignment vertical="center"/>
      <protection/>
    </xf>
    <xf numFmtId="178" fontId="58" fillId="0" borderId="30" xfId="0" applyNumberFormat="1" applyFont="1" applyBorder="1" applyAlignment="1" applyProtection="1">
      <alignment vertical="center"/>
      <protection/>
    </xf>
    <xf numFmtId="0" fontId="56" fillId="0" borderId="31" xfId="0" applyFont="1" applyBorder="1" applyAlignment="1" applyProtection="1">
      <alignment horizontal="center" vertical="center"/>
      <protection/>
    </xf>
    <xf numFmtId="0" fontId="56" fillId="2" borderId="32" xfId="0" applyFont="1" applyFill="1" applyBorder="1" applyAlignment="1" applyProtection="1">
      <alignment horizontal="center" vertical="center"/>
      <protection/>
    </xf>
    <xf numFmtId="0" fontId="56" fillId="0" borderId="33" xfId="0" applyFont="1" applyBorder="1" applyAlignment="1" applyProtection="1">
      <alignment vertical="center"/>
      <protection/>
    </xf>
    <xf numFmtId="176" fontId="56" fillId="2" borderId="10" xfId="0" applyNumberFormat="1" applyFont="1" applyFill="1" applyBorder="1" applyAlignment="1" applyProtection="1">
      <alignment horizontal="center" vertical="center"/>
      <protection/>
    </xf>
    <xf numFmtId="0" fontId="56" fillId="0" borderId="28" xfId="0" applyFont="1" applyBorder="1" applyAlignment="1" applyProtection="1">
      <alignment vertical="center"/>
      <protection/>
    </xf>
    <xf numFmtId="0" fontId="64" fillId="0" borderId="0" xfId="0" applyFont="1" applyAlignment="1" applyProtection="1">
      <alignment vertical="center"/>
      <protection/>
    </xf>
    <xf numFmtId="0" fontId="57" fillId="0" borderId="29" xfId="0" applyFont="1" applyBorder="1" applyAlignment="1" applyProtection="1">
      <alignment horizontal="center" vertical="center"/>
      <protection/>
    </xf>
    <xf numFmtId="176" fontId="56" fillId="2" borderId="16" xfId="0" applyNumberFormat="1" applyFont="1" applyFill="1" applyBorder="1" applyAlignment="1" applyProtection="1">
      <alignment horizontal="center" vertical="center"/>
      <protection/>
    </xf>
    <xf numFmtId="0" fontId="56" fillId="0" borderId="30" xfId="0" applyFont="1" applyBorder="1" applyAlignment="1" applyProtection="1">
      <alignment vertical="center"/>
      <protection/>
    </xf>
    <xf numFmtId="0" fontId="65" fillId="0" borderId="0" xfId="0" applyFont="1" applyAlignment="1" applyProtection="1">
      <alignment vertical="center"/>
      <protection/>
    </xf>
    <xf numFmtId="0" fontId="66" fillId="0" borderId="0" xfId="0" applyFont="1" applyAlignment="1" applyProtection="1">
      <alignment vertical="center"/>
      <protection/>
    </xf>
    <xf numFmtId="0" fontId="56" fillId="35" borderId="10" xfId="0" applyFont="1" applyFill="1" applyBorder="1" applyAlignment="1" applyProtection="1">
      <alignment horizontal="center" vertical="center"/>
      <protection/>
    </xf>
    <xf numFmtId="0" fontId="58" fillId="0" borderId="10" xfId="0" applyFont="1" applyBorder="1" applyAlignment="1" applyProtection="1">
      <alignment horizontal="center" vertical="center" wrapText="1"/>
      <protection/>
    </xf>
    <xf numFmtId="178" fontId="56" fillId="0" borderId="10" xfId="0" applyNumberFormat="1" applyFont="1" applyBorder="1" applyAlignment="1" applyProtection="1">
      <alignment horizontal="center" vertical="center"/>
      <protection/>
    </xf>
    <xf numFmtId="0" fontId="56" fillId="36" borderId="10" xfId="0" applyFont="1" applyFill="1" applyBorder="1" applyAlignment="1" applyProtection="1">
      <alignment horizontal="center" vertical="center"/>
      <protection/>
    </xf>
    <xf numFmtId="0" fontId="56" fillId="37" borderId="10" xfId="0" applyFont="1" applyFill="1" applyBorder="1" applyAlignment="1" applyProtection="1">
      <alignment horizontal="center" vertical="center"/>
      <protection/>
    </xf>
    <xf numFmtId="0" fontId="56" fillId="0" borderId="22" xfId="0" applyFont="1" applyBorder="1" applyAlignment="1" applyProtection="1">
      <alignment horizontal="center" vertical="center" wrapText="1"/>
      <protection/>
    </xf>
    <xf numFmtId="0" fontId="58" fillId="0" borderId="0" xfId="0" applyFont="1" applyAlignment="1">
      <alignment horizontal="left" vertical="center"/>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37" xfId="0" applyFont="1" applyBorder="1" applyAlignment="1">
      <alignment horizontal="center" vertical="center"/>
    </xf>
    <xf numFmtId="178" fontId="62" fillId="0" borderId="14" xfId="0" applyNumberFormat="1" applyFont="1" applyBorder="1" applyAlignment="1">
      <alignment horizontal="center" vertical="center"/>
    </xf>
    <xf numFmtId="178" fontId="62" fillId="0" borderId="0" xfId="0" applyNumberFormat="1" applyFont="1" applyBorder="1" applyAlignment="1">
      <alignment horizontal="center" vertical="center"/>
    </xf>
    <xf numFmtId="178" fontId="62" fillId="0" borderId="38" xfId="0" applyNumberFormat="1" applyFont="1" applyBorder="1" applyAlignment="1">
      <alignment horizontal="center" vertical="center"/>
    </xf>
    <xf numFmtId="0" fontId="62" fillId="0" borderId="39" xfId="0" applyFont="1" applyBorder="1" applyAlignment="1">
      <alignment horizontal="center" vertical="center"/>
    </xf>
    <xf numFmtId="178" fontId="62" fillId="0" borderId="40" xfId="0" applyNumberFormat="1" applyFont="1" applyBorder="1" applyAlignment="1">
      <alignment horizontal="center" vertical="center"/>
    </xf>
    <xf numFmtId="178" fontId="62" fillId="0" borderId="41" xfId="0" applyNumberFormat="1" applyFont="1" applyBorder="1" applyAlignment="1">
      <alignment horizontal="center" vertical="center"/>
    </xf>
    <xf numFmtId="178" fontId="62" fillId="0" borderId="42" xfId="0" applyNumberFormat="1" applyFont="1" applyBorder="1" applyAlignment="1">
      <alignment horizontal="center" vertical="center"/>
    </xf>
    <xf numFmtId="10" fontId="56" fillId="0" borderId="10" xfId="42" applyNumberFormat="1" applyFont="1" applyBorder="1" applyAlignment="1" applyProtection="1">
      <alignment horizontal="center" vertical="center"/>
      <protection/>
    </xf>
    <xf numFmtId="0" fontId="62" fillId="33" borderId="10" xfId="0" applyFont="1" applyFill="1" applyBorder="1" applyAlignment="1">
      <alignment horizontal="center" vertical="center"/>
    </xf>
    <xf numFmtId="0" fontId="56" fillId="0" borderId="35" xfId="0" applyFont="1" applyBorder="1" applyAlignment="1" applyProtection="1">
      <alignment horizontal="center" vertical="center"/>
      <protection/>
    </xf>
    <xf numFmtId="0" fontId="56" fillId="0" borderId="43"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8" fillId="0" borderId="10" xfId="0" applyFont="1" applyBorder="1" applyAlignment="1">
      <alignment horizontal="center" vertical="center"/>
    </xf>
    <xf numFmtId="0" fontId="57" fillId="0" borderId="12" xfId="0" applyFont="1" applyBorder="1" applyAlignment="1">
      <alignment horizontal="right" vertical="top" wrapText="1"/>
    </xf>
    <xf numFmtId="0" fontId="62" fillId="0" borderId="10" xfId="0" applyFont="1" applyBorder="1" applyAlignment="1">
      <alignment horizontal="center" vertical="center"/>
    </xf>
    <xf numFmtId="0" fontId="62" fillId="0" borderId="43" xfId="0" applyFont="1" applyBorder="1" applyAlignment="1">
      <alignment horizontal="center" vertical="center"/>
    </xf>
    <xf numFmtId="0" fontId="62" fillId="0" borderId="10" xfId="0" applyFont="1" applyBorder="1" applyAlignment="1">
      <alignment horizontal="center" vertical="center" wrapText="1"/>
    </xf>
    <xf numFmtId="0" fontId="58" fillId="0" borderId="44" xfId="0" applyFont="1" applyBorder="1" applyAlignment="1">
      <alignment horizontal="left" vertical="center"/>
    </xf>
    <xf numFmtId="0" fontId="58" fillId="0" borderId="45" xfId="0" applyFont="1" applyBorder="1" applyAlignment="1">
      <alignment horizontal="left" vertical="center"/>
    </xf>
    <xf numFmtId="0" fontId="58" fillId="0" borderId="46" xfId="0" applyFont="1" applyBorder="1" applyAlignment="1">
      <alignment horizontal="left" vertical="center"/>
    </xf>
    <xf numFmtId="0" fontId="58" fillId="0" borderId="37" xfId="0" applyFont="1" applyBorder="1" applyAlignment="1">
      <alignment horizontal="left" vertical="center"/>
    </xf>
    <xf numFmtId="0" fontId="58" fillId="0" borderId="0" xfId="0" applyFont="1" applyBorder="1" applyAlignment="1">
      <alignment horizontal="left" vertical="center"/>
    </xf>
    <xf numFmtId="0" fontId="58" fillId="0" borderId="38" xfId="0" applyFont="1" applyBorder="1" applyAlignment="1">
      <alignment horizontal="left" vertical="center"/>
    </xf>
    <xf numFmtId="0" fontId="58" fillId="0" borderId="0" xfId="0" applyFont="1" applyAlignment="1">
      <alignment horizontal="left" vertical="center"/>
    </xf>
    <xf numFmtId="0" fontId="57" fillId="33" borderId="43"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19" xfId="0" applyFont="1" applyFill="1" applyBorder="1" applyAlignment="1">
      <alignment horizontal="center" vertical="center"/>
    </xf>
    <xf numFmtId="0" fontId="57" fillId="0" borderId="0" xfId="0" applyFont="1" applyAlignment="1">
      <alignment horizontal="left" vertical="center" wrapText="1"/>
    </xf>
    <xf numFmtId="0" fontId="58"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58" fillId="0" borderId="0" xfId="0" applyFont="1" applyAlignment="1">
      <alignment horizontal="left" vertical="center" wrapText="1"/>
    </xf>
    <xf numFmtId="0" fontId="57" fillId="33" borderId="10" xfId="0" applyFont="1" applyFill="1" applyBorder="1" applyAlignment="1">
      <alignment horizontal="center" vertical="center"/>
    </xf>
    <xf numFmtId="0" fontId="58" fillId="0" borderId="39" xfId="0" applyFont="1" applyBorder="1" applyAlignment="1">
      <alignment horizontal="left" vertical="center"/>
    </xf>
    <xf numFmtId="0" fontId="58" fillId="0" borderId="41" xfId="0" applyFont="1" applyBorder="1" applyAlignment="1">
      <alignment horizontal="left" vertical="center"/>
    </xf>
    <xf numFmtId="0" fontId="58" fillId="0" borderId="42" xfId="0" applyFont="1" applyBorder="1" applyAlignment="1">
      <alignment horizontal="left" vertical="center"/>
    </xf>
    <xf numFmtId="0" fontId="62" fillId="0" borderId="48"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4" xfId="0" applyFont="1" applyBorder="1" applyAlignment="1">
      <alignment horizontal="center" vertical="center" wrapText="1"/>
    </xf>
    <xf numFmtId="0" fontId="62" fillId="0" borderId="4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590550</xdr:colOff>
      <xdr:row>10</xdr:row>
      <xdr:rowOff>304800</xdr:rowOff>
    </xdr:from>
    <xdr:ext cx="6143625" cy="4171950"/>
    <xdr:sp>
      <xdr:nvSpPr>
        <xdr:cNvPr id="1" name="テキスト ボックス 1"/>
        <xdr:cNvSpPr txBox="1">
          <a:spLocks noChangeArrowheads="1"/>
        </xdr:cNvSpPr>
      </xdr:nvSpPr>
      <xdr:spPr>
        <a:xfrm>
          <a:off x="7391400" y="3638550"/>
          <a:ext cx="6143625" cy="4171950"/>
        </a:xfrm>
        <a:prstGeom prst="rect">
          <a:avLst/>
        </a:prstGeom>
        <a:solidFill>
          <a:srgbClr val="FBE5D6"/>
        </a:solidFill>
        <a:ln w="6350" cmpd="sng">
          <a:solidFill>
            <a:srgbClr val="000000"/>
          </a:solidFill>
          <a:headEnd type="none"/>
          <a:tailEnd type="none"/>
        </a:ln>
      </xdr:spPr>
      <xdr:txBody>
        <a:bodyPr vertOverflow="clip" wrap="square"/>
        <a:p>
          <a:pPr algn="l">
            <a:defRPr/>
          </a:pPr>
          <a:r>
            <a:rPr lang="en-US" cap="none" sz="1200" b="0" i="0" u="sng" baseline="0">
              <a:solidFill>
                <a:srgbClr val="000000"/>
              </a:solidFill>
              <a:latin typeface="メイリオ"/>
              <a:ea typeface="メイリオ"/>
              <a:cs typeface="メイリオ"/>
            </a:rPr>
            <a:t>ご準備いただくもの</a:t>
          </a:r>
          <a:r>
            <a:rPr lang="en-US" cap="none" sz="1200" b="0" i="0" u="sng"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加入者の前年（</a:t>
          </a:r>
          <a:r>
            <a:rPr lang="en-US" cap="none" sz="1100" b="0" i="0" u="none" baseline="0">
              <a:solidFill>
                <a:srgbClr val="000000"/>
              </a:solidFill>
              <a:latin typeface="メイリオ"/>
              <a:ea typeface="メイリオ"/>
              <a:cs typeface="メイリオ"/>
            </a:rPr>
            <a:t>R5</a:t>
          </a:r>
          <a:r>
            <a:rPr lang="en-US" cap="none" sz="1100" b="0" i="0" u="none" baseline="0">
              <a:solidFill>
                <a:srgbClr val="000000"/>
              </a:solidFill>
              <a:latin typeface="メイリオ"/>
              <a:ea typeface="メイリオ"/>
              <a:cs typeface="メイリオ"/>
            </a:rPr>
            <a:t>年</a:t>
          </a:r>
          <a:r>
            <a:rPr lang="en-US" cap="none" sz="1100" b="0" i="0" u="none" baseline="0">
              <a:solidFill>
                <a:srgbClr val="000000"/>
              </a:solidFill>
              <a:latin typeface="メイリオ"/>
              <a:ea typeface="メイリオ"/>
              <a:cs typeface="メイリオ"/>
            </a:rPr>
            <a:t>1</a:t>
          </a:r>
          <a:r>
            <a:rPr lang="en-US" cap="none" sz="1100" b="0" i="0" u="none" baseline="0">
              <a:solidFill>
                <a:srgbClr val="000000"/>
              </a:solidFill>
              <a:latin typeface="メイリオ"/>
              <a:ea typeface="メイリオ"/>
              <a:cs typeface="メイリオ"/>
            </a:rPr>
            <a:t>月～</a:t>
          </a:r>
          <a:r>
            <a:rPr lang="en-US" cap="none" sz="1100" b="0" i="0" u="none" baseline="0">
              <a:solidFill>
                <a:srgbClr val="000000"/>
              </a:solidFill>
              <a:latin typeface="メイリオ"/>
              <a:ea typeface="メイリオ"/>
              <a:cs typeface="メイリオ"/>
            </a:rPr>
            <a:t>12</a:t>
          </a:r>
          <a:r>
            <a:rPr lang="en-US" cap="none" sz="1100" b="0" i="0" u="none" baseline="0">
              <a:solidFill>
                <a:srgbClr val="000000"/>
              </a:solidFill>
              <a:latin typeface="メイリオ"/>
              <a:ea typeface="メイリオ"/>
              <a:cs typeface="メイリオ"/>
            </a:rPr>
            <a:t>月まで）の収入がわかるもの（例：源泉徴収票、確定申告控　など）</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200" b="0" i="0" u="sng" baseline="0">
              <a:solidFill>
                <a:srgbClr val="000000"/>
              </a:solidFill>
              <a:latin typeface="メイリオ"/>
              <a:ea typeface="メイリオ"/>
              <a:cs typeface="メイリオ"/>
            </a:rPr>
            <a:t>入力方法</a:t>
          </a:r>
          <a:r>
            <a:rPr lang="en-US" cap="none" sz="12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①「年齢区分」欄で加入者それぞれの令和</a:t>
          </a:r>
          <a:r>
            <a:rPr lang="en-US" cap="none" sz="1100" b="0" i="0" u="none" baseline="0">
              <a:solidFill>
                <a:srgbClr val="000000"/>
              </a:solidFill>
              <a:latin typeface="メイリオ"/>
              <a:ea typeface="メイリオ"/>
              <a:cs typeface="メイリオ"/>
            </a:rPr>
            <a:t>6</a:t>
          </a:r>
          <a:r>
            <a:rPr lang="en-US" cap="none" sz="1100" b="0" i="0" u="none" baseline="0">
              <a:solidFill>
                <a:srgbClr val="000000"/>
              </a:solidFill>
              <a:latin typeface="メイリオ"/>
              <a:ea typeface="メイリオ"/>
              <a:cs typeface="メイリオ"/>
            </a:rPr>
            <a:t>年度</a:t>
          </a:r>
          <a:r>
            <a:rPr lang="en-US" cap="none" sz="1100" b="0" i="0" u="none" baseline="0">
              <a:solidFill>
                <a:srgbClr val="000000"/>
              </a:solidFill>
              <a:latin typeface="メイリオ"/>
              <a:ea typeface="メイリオ"/>
              <a:cs typeface="メイリオ"/>
            </a:rPr>
            <a:t>4</a:t>
          </a:r>
          <a:r>
            <a:rPr lang="en-US" cap="none" sz="1100" b="0" i="0" u="none" baseline="0">
              <a:solidFill>
                <a:srgbClr val="000000"/>
              </a:solidFill>
              <a:latin typeface="メイリオ"/>
              <a:ea typeface="メイリオ"/>
              <a:cs typeface="メイリオ"/>
            </a:rPr>
            <a:t>月</a:t>
          </a:r>
          <a:r>
            <a:rPr lang="en-US" cap="none" sz="1100" b="0" i="0" u="none" baseline="0">
              <a:solidFill>
                <a:srgbClr val="000000"/>
              </a:solidFill>
              <a:latin typeface="メイリオ"/>
              <a:ea typeface="メイリオ"/>
              <a:cs typeface="メイリオ"/>
            </a:rPr>
            <a:t>1</a:t>
          </a:r>
          <a:r>
            <a:rPr lang="en-US" cap="none" sz="1100" b="0" i="0" u="none" baseline="0">
              <a:solidFill>
                <a:srgbClr val="000000"/>
              </a:solidFill>
              <a:latin typeface="メイリオ"/>
              <a:ea typeface="メイリオ"/>
              <a:cs typeface="メイリオ"/>
            </a:rPr>
            <a:t>日時点の年齢を選択してください。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40</a:t>
          </a:r>
          <a:r>
            <a:rPr lang="en-US" cap="none" sz="1100" b="0" i="0" u="none" baseline="0">
              <a:solidFill>
                <a:srgbClr val="000000"/>
              </a:solidFill>
              <a:latin typeface="メイリオ"/>
              <a:ea typeface="メイリオ"/>
              <a:cs typeface="メイリオ"/>
            </a:rPr>
            <a:t>歳以上</a:t>
          </a:r>
          <a:r>
            <a:rPr lang="en-US" cap="none" sz="1100" b="0" i="0" u="none" baseline="0">
              <a:solidFill>
                <a:srgbClr val="000000"/>
              </a:solidFill>
              <a:latin typeface="メイリオ"/>
              <a:ea typeface="メイリオ"/>
              <a:cs typeface="メイリオ"/>
            </a:rPr>
            <a:t>65</a:t>
          </a:r>
          <a:r>
            <a:rPr lang="en-US" cap="none" sz="1100" b="0" i="0" u="none" baseline="0">
              <a:solidFill>
                <a:srgbClr val="000000"/>
              </a:solidFill>
              <a:latin typeface="メイリオ"/>
              <a:ea typeface="メイリオ"/>
              <a:cs typeface="メイリオ"/>
            </a:rPr>
            <a:t>歳までの方については、介護保険料に相当する介護分が算定されます。</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②</a:t>
          </a:r>
          <a:r>
            <a:rPr lang="en-US" cap="none" sz="1100" b="0" i="0" u="none" baseline="0">
              <a:solidFill>
                <a:srgbClr val="000000"/>
              </a:solidFill>
              <a:latin typeface="游ゴシック"/>
              <a:ea typeface="游ゴシック"/>
              <a:cs typeface="游ゴシック"/>
            </a:rPr>
            <a:t>加入者</a:t>
          </a:r>
          <a:r>
            <a:rPr lang="en-US" cap="none" sz="1100" b="0" i="0" u="none" baseline="0">
              <a:solidFill>
                <a:srgbClr val="000000"/>
              </a:solidFill>
              <a:latin typeface="メイリオ"/>
              <a:ea typeface="メイリオ"/>
              <a:cs typeface="メイリオ"/>
            </a:rPr>
            <a:t>それぞれの方について、給与・年金・その他の所得金額を入力してください。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収入ではなく「所得金額」を入力してください。配偶者控除等の各種控除は含みません。</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雑・営業・一時所得等も入力が必要です。</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200" b="0" i="0" u="sng" baseline="0">
              <a:solidFill>
                <a:srgbClr val="000000"/>
              </a:solidFill>
              <a:latin typeface="メイリオ"/>
              <a:ea typeface="メイリオ"/>
              <a:cs typeface="メイリオ"/>
            </a:rPr>
            <a:t>注意点</a:t>
          </a:r>
          <a:r>
            <a:rPr lang="en-US" cap="none" sz="1200" b="0" i="0" u="sng"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①国民健康保険の算定では、給与・年金のほか、</a:t>
          </a:r>
          <a:r>
            <a:rPr lang="en-US" cap="none" sz="1100" b="1" i="0" u="none" baseline="0">
              <a:solidFill>
                <a:srgbClr val="000000"/>
              </a:solidFill>
              <a:latin typeface="メイリオ"/>
              <a:ea typeface="メイリオ"/>
              <a:cs typeface="メイリオ"/>
            </a:rPr>
            <a:t>個人年金、家賃収入、株式配当、株式売買、</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不動産の売買</a:t>
          </a:r>
          <a:r>
            <a:rPr lang="en-US" cap="none" sz="1100" b="1" i="0" u="none" baseline="0">
              <a:solidFill>
                <a:srgbClr val="000000"/>
              </a:solidFill>
              <a:latin typeface="メイリオ"/>
              <a:ea typeface="メイリオ"/>
              <a:cs typeface="メイリオ"/>
            </a:rPr>
            <a:t>などの所得も計算の対象となります</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配当所得・譲渡所得などの分離課税分についての取り扱いは、保険年金課へお問い合わせください。</a:t>
          </a:r>
          <a:r>
            <a:rPr lang="en-US" cap="none" sz="1100" b="0"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②国民健康保険は、各加入者の保険税を合算し、世帯主が未加入の場合も世帯主宛てに通知します。</a:t>
          </a:r>
          <a:r>
            <a:rPr lang="en-US" cap="none" sz="1100" b="1"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③介護分は</a:t>
          </a:r>
          <a:r>
            <a:rPr lang="en-US" cap="none" sz="1100" b="0" i="0" u="none" baseline="0">
              <a:solidFill>
                <a:srgbClr val="000000"/>
              </a:solidFill>
              <a:latin typeface="メイリオ"/>
              <a:ea typeface="メイリオ"/>
              <a:cs typeface="メイリオ"/>
            </a:rPr>
            <a:t>40</a:t>
          </a:r>
          <a:r>
            <a:rPr lang="en-US" cap="none" sz="1100" b="0" i="0" u="none" baseline="0">
              <a:solidFill>
                <a:srgbClr val="000000"/>
              </a:solidFill>
              <a:latin typeface="メイリオ"/>
              <a:ea typeface="メイリオ"/>
              <a:cs typeface="メイリオ"/>
            </a:rPr>
            <a:t>歳以上</a:t>
          </a:r>
          <a:r>
            <a:rPr lang="en-US" cap="none" sz="1100" b="0" i="0" u="none" baseline="0">
              <a:solidFill>
                <a:srgbClr val="000000"/>
              </a:solidFill>
              <a:latin typeface="メイリオ"/>
              <a:ea typeface="メイリオ"/>
              <a:cs typeface="メイリオ"/>
            </a:rPr>
            <a:t>65</a:t>
          </a:r>
          <a:r>
            <a:rPr lang="en-US" cap="none" sz="1100" b="0" i="0" u="none" baseline="0">
              <a:solidFill>
                <a:srgbClr val="000000"/>
              </a:solidFill>
              <a:latin typeface="メイリオ"/>
              <a:ea typeface="メイリオ"/>
              <a:cs typeface="メイリオ"/>
            </a:rPr>
            <a:t>歳未満の方が対象です。なお、</a:t>
          </a:r>
          <a:r>
            <a:rPr lang="en-US" cap="none" sz="1100" b="0" i="0" u="none" baseline="0">
              <a:solidFill>
                <a:srgbClr val="000000"/>
              </a:solidFill>
              <a:latin typeface="メイリオ"/>
              <a:ea typeface="メイリオ"/>
              <a:cs typeface="メイリオ"/>
            </a:rPr>
            <a:t>40</a:t>
          </a:r>
          <a:r>
            <a:rPr lang="en-US" cap="none" sz="1100" b="0" i="0" u="none" baseline="0">
              <a:solidFill>
                <a:srgbClr val="000000"/>
              </a:solidFill>
              <a:latin typeface="メイリオ"/>
              <a:ea typeface="メイリオ"/>
              <a:cs typeface="メイリオ"/>
            </a:rPr>
            <a:t>歳、</a:t>
          </a:r>
          <a:r>
            <a:rPr lang="en-US" cap="none" sz="1100" b="0" i="0" u="none" baseline="0">
              <a:solidFill>
                <a:srgbClr val="000000"/>
              </a:solidFill>
              <a:latin typeface="メイリオ"/>
              <a:ea typeface="メイリオ"/>
              <a:cs typeface="メイリオ"/>
            </a:rPr>
            <a:t>65</a:t>
          </a:r>
          <a:r>
            <a:rPr lang="en-US" cap="none" sz="1100" b="0" i="0" u="none" baseline="0">
              <a:solidFill>
                <a:srgbClr val="000000"/>
              </a:solidFill>
              <a:latin typeface="メイリオ"/>
              <a:ea typeface="メイリオ"/>
              <a:cs typeface="メイリオ"/>
            </a:rPr>
            <a:t>歳になる年度の介護分は月割で算定</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されます。</a:t>
          </a:r>
          <a:r>
            <a:rPr lang="en-US" cap="none" sz="1100" b="0" i="0" u="none" baseline="0">
              <a:solidFill>
                <a:srgbClr val="000000"/>
              </a:solidFill>
              <a:latin typeface="メイリオ"/>
              <a:ea typeface="メイリオ"/>
              <a:cs typeface="メイリオ"/>
            </a:rPr>
            <a:t>65</a:t>
          </a:r>
          <a:r>
            <a:rPr lang="en-US" cap="none" sz="1100" b="0" i="0" u="none" baseline="0">
              <a:solidFill>
                <a:srgbClr val="000000"/>
              </a:solidFill>
              <a:latin typeface="メイリオ"/>
              <a:ea typeface="メイリオ"/>
              <a:cs typeface="メイリオ"/>
            </a:rPr>
            <a:t>歳以上の方の介護保険料は大里広域市町村圏組合で別途算出されます。</a:t>
          </a:r>
        </a:p>
      </xdr:txBody>
    </xdr:sp>
    <xdr:clientData/>
  </xdr:oneCellAnchor>
  <xdr:oneCellAnchor>
    <xdr:from>
      <xdr:col>0</xdr:col>
      <xdr:colOff>209550</xdr:colOff>
      <xdr:row>0</xdr:row>
      <xdr:rowOff>133350</xdr:rowOff>
    </xdr:from>
    <xdr:ext cx="5829300" cy="542925"/>
    <xdr:sp>
      <xdr:nvSpPr>
        <xdr:cNvPr id="2" name="テキスト ボックス 2"/>
        <xdr:cNvSpPr txBox="1">
          <a:spLocks noChangeArrowheads="1"/>
        </xdr:cNvSpPr>
      </xdr:nvSpPr>
      <xdr:spPr>
        <a:xfrm>
          <a:off x="209550" y="133350"/>
          <a:ext cx="5829300" cy="542925"/>
        </a:xfrm>
        <a:prstGeom prst="rect">
          <a:avLst/>
        </a:prstGeom>
        <a:solidFill>
          <a:srgbClr val="DEEBF7"/>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メイリオ"/>
              <a:ea typeface="メイリオ"/>
              <a:cs typeface="メイリオ"/>
            </a:rPr>
            <a:t>熊谷市国民健康保険税　簡易税額試算シート（令和</a:t>
          </a:r>
          <a:r>
            <a:rPr lang="en-US" cap="none" sz="1800" b="1" i="0" u="none" baseline="0">
              <a:solidFill>
                <a:srgbClr val="000000"/>
              </a:solidFill>
              <a:latin typeface="メイリオ"/>
              <a:ea typeface="メイリオ"/>
              <a:cs typeface="メイリオ"/>
            </a:rPr>
            <a:t>6</a:t>
          </a:r>
          <a:r>
            <a:rPr lang="en-US" cap="none" sz="1800" b="1" i="0" u="none" baseline="0">
              <a:solidFill>
                <a:srgbClr val="000000"/>
              </a:solidFill>
              <a:latin typeface="メイリオ"/>
              <a:ea typeface="メイリオ"/>
              <a:cs typeface="メイリオ"/>
            </a:rPr>
            <a:t>年度版）</a:t>
          </a:r>
        </a:p>
      </xdr:txBody>
    </xdr:sp>
    <xdr:clientData/>
  </xdr:oneCellAnchor>
  <xdr:oneCellAnchor>
    <xdr:from>
      <xdr:col>1</xdr:col>
      <xdr:colOff>28575</xdr:colOff>
      <xdr:row>3</xdr:row>
      <xdr:rowOff>38100</xdr:rowOff>
    </xdr:from>
    <xdr:ext cx="5657850" cy="1762125"/>
    <xdr:sp>
      <xdr:nvSpPr>
        <xdr:cNvPr id="3" name="テキスト ボックス 3"/>
        <xdr:cNvSpPr txBox="1">
          <a:spLocks noChangeArrowheads="1"/>
        </xdr:cNvSpPr>
      </xdr:nvSpPr>
      <xdr:spPr>
        <a:xfrm>
          <a:off x="247650" y="1038225"/>
          <a:ext cx="5657850" cy="1762125"/>
        </a:xfrm>
        <a:prstGeom prst="rect">
          <a:avLst/>
        </a:prstGeom>
        <a:solidFill>
          <a:srgbClr val="FBE5D6"/>
        </a:solidFill>
        <a:ln w="6350" cmpd="sng">
          <a:solidFill>
            <a:srgbClr val="000000"/>
          </a:solidFill>
          <a:headEnd type="none"/>
          <a:tailEnd type="none"/>
        </a:ln>
      </xdr:spPr>
      <xdr:txBody>
        <a:bodyPr vertOverflow="clip" wrap="square">
          <a:spAutoFit/>
        </a:bodyPr>
        <a:p>
          <a:pPr algn="l">
            <a:defRPr/>
          </a:pPr>
          <a:r>
            <a:rPr lang="en-US" cap="none" sz="1200" b="0" i="0" u="sng" baseline="0">
              <a:solidFill>
                <a:srgbClr val="000000"/>
              </a:solidFill>
              <a:latin typeface="メイリオ"/>
              <a:ea typeface="メイリオ"/>
              <a:cs typeface="メイリオ"/>
            </a:rPr>
            <a:t>使用にあたっての注意事項</a:t>
          </a:r>
          <a:r>
            <a:rPr lang="en-US" cap="none" sz="1200" b="0" i="0" u="sng"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・試算結果は概算となり、実際の税額と異なる場合があります。参考としてご利用ください。</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・試算内容の詳細など、ご不明な点については右のお問い合わせ先へご連絡ください。</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・保険税額の算定に当たり、以下の軽減制度があります。詳細は別シートをご覧ください。</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①世帯の所得金額による均等割の軽減</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②非自発的離職についての軽減</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③未就学児の均等割の減額</a:t>
          </a:r>
        </a:p>
      </xdr:txBody>
    </xdr:sp>
    <xdr:clientData/>
  </xdr:oneCellAnchor>
  <xdr:oneCellAnchor>
    <xdr:from>
      <xdr:col>9</xdr:col>
      <xdr:colOff>276225</xdr:colOff>
      <xdr:row>0</xdr:row>
      <xdr:rowOff>257175</xdr:rowOff>
    </xdr:from>
    <xdr:ext cx="3295650" cy="885825"/>
    <xdr:sp>
      <xdr:nvSpPr>
        <xdr:cNvPr id="4" name="テキスト ボックス 4"/>
        <xdr:cNvSpPr txBox="1">
          <a:spLocks noChangeArrowheads="1"/>
        </xdr:cNvSpPr>
      </xdr:nvSpPr>
      <xdr:spPr>
        <a:xfrm>
          <a:off x="7677150" y="257175"/>
          <a:ext cx="3295650" cy="885825"/>
        </a:xfrm>
        <a:prstGeom prst="rect">
          <a:avLst/>
        </a:prstGeom>
        <a:solidFill>
          <a:srgbClr val="F2F2F2"/>
        </a:solidFill>
        <a:ln w="6350" cmpd="sng">
          <a:solidFill>
            <a:srgbClr val="000000"/>
          </a:solidFill>
          <a:headEnd type="none"/>
          <a:tailEnd type="none"/>
        </a:ln>
      </xdr:spPr>
      <xdr:txBody>
        <a:bodyPr vertOverflow="clip" wrap="square">
          <a:spAutoFit/>
        </a:bodyPr>
        <a:p>
          <a:pPr algn="l">
            <a:defRPr/>
          </a:pPr>
          <a:r>
            <a:rPr lang="en-US" cap="none" sz="1400" b="0" i="0" u="sng" baseline="0">
              <a:solidFill>
                <a:srgbClr val="000000"/>
              </a:solidFill>
              <a:latin typeface="メイリオ"/>
              <a:ea typeface="メイリオ"/>
              <a:cs typeface="メイリオ"/>
            </a:rPr>
            <a:t>お問い合わせ先</a:t>
          </a:r>
          <a:r>
            <a:rPr lang="en-US" cap="none" sz="1400" b="0" i="0" u="sng"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熊谷市</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市民部</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保険年金課</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国保税係</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TEL</a:t>
          </a:r>
          <a:r>
            <a:rPr lang="en-US" cap="none" sz="1400" b="0" i="0" u="none" baseline="0">
              <a:solidFill>
                <a:srgbClr val="000000"/>
              </a:solidFill>
              <a:latin typeface="メイリオ"/>
              <a:ea typeface="メイリオ"/>
              <a:cs typeface="メイリオ"/>
            </a:rPr>
            <a:t>：</a:t>
          </a:r>
          <a:r>
            <a:rPr lang="en-US" cap="none" sz="1400" b="0" i="0" u="none" baseline="0">
              <a:solidFill>
                <a:srgbClr val="000000"/>
              </a:solidFill>
              <a:latin typeface="メイリオ"/>
              <a:ea typeface="メイリオ"/>
              <a:cs typeface="メイリオ"/>
            </a:rPr>
            <a:t>048-524-1111(</a:t>
          </a:r>
          <a:r>
            <a:rPr lang="en-US" cap="none" sz="1400" b="0" i="0" u="none" baseline="0">
              <a:solidFill>
                <a:srgbClr val="000000"/>
              </a:solidFill>
              <a:latin typeface="メイリオ"/>
              <a:ea typeface="メイリオ"/>
              <a:cs typeface="メイリオ"/>
            </a:rPr>
            <a:t>代表</a:t>
          </a:r>
          <a:r>
            <a:rPr lang="en-US" cap="none" sz="1400" b="0" i="0" u="none" baseline="0">
              <a:solidFill>
                <a:srgbClr val="000000"/>
              </a:solidFill>
              <a:latin typeface="メイリオ"/>
              <a:ea typeface="メイリオ"/>
              <a:cs typeface="メイリオ"/>
            </a:rPr>
            <a:t>)</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内線：</a:t>
          </a:r>
          <a:r>
            <a:rPr lang="en-US" cap="none" sz="1400" b="0" i="0" u="none" baseline="0">
              <a:solidFill>
                <a:srgbClr val="000000"/>
              </a:solidFill>
              <a:latin typeface="メイリオ"/>
              <a:ea typeface="メイリオ"/>
              <a:cs typeface="メイリオ"/>
            </a:rPr>
            <a:t>248,379</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76200</xdr:rowOff>
    </xdr:from>
    <xdr:ext cx="4867275" cy="1038225"/>
    <xdr:sp>
      <xdr:nvSpPr>
        <xdr:cNvPr id="1" name="テキスト ボックス 2"/>
        <xdr:cNvSpPr txBox="1">
          <a:spLocks noChangeArrowheads="1"/>
        </xdr:cNvSpPr>
      </xdr:nvSpPr>
      <xdr:spPr>
        <a:xfrm>
          <a:off x="180975" y="76200"/>
          <a:ext cx="4867275" cy="1038225"/>
        </a:xfrm>
        <a:prstGeom prst="rect">
          <a:avLst/>
        </a:prstGeom>
        <a:solidFill>
          <a:srgbClr val="BDBDFF"/>
        </a:solidFill>
        <a:ln w="6350" cmpd="sng">
          <a:solidFill>
            <a:srgbClr val="000000"/>
          </a:solidFill>
          <a:headEnd type="none"/>
          <a:tailEnd type="none"/>
        </a:ln>
      </xdr:spPr>
      <xdr:txBody>
        <a:bodyPr vertOverflow="clip" wrap="square">
          <a:spAutoFit/>
        </a:bodyPr>
        <a:p>
          <a:pPr algn="l">
            <a:defRPr/>
          </a:pPr>
          <a:r>
            <a:rPr lang="en-US" cap="none" sz="1400" b="0" i="0" u="sng" baseline="0">
              <a:solidFill>
                <a:srgbClr val="000000"/>
              </a:solidFill>
              <a:latin typeface="メイリオ"/>
              <a:ea typeface="メイリオ"/>
              <a:cs typeface="メイリオ"/>
            </a:rPr>
            <a:t>国民健康保険税の軽減について</a:t>
          </a:r>
          <a:r>
            <a:rPr lang="en-US" cap="none" sz="14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世帯主（国保加入者でない場合も含む）および加入者全員の所得の合計金額が</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判定基準額以下の場合、保険税の算定において均等割が減額になります。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276225</xdr:colOff>
      <xdr:row>0</xdr:row>
      <xdr:rowOff>76200</xdr:rowOff>
    </xdr:from>
    <xdr:ext cx="4743450" cy="742950"/>
    <xdr:sp>
      <xdr:nvSpPr>
        <xdr:cNvPr id="1" name="テキスト ボックス 2"/>
        <xdr:cNvSpPr txBox="1">
          <a:spLocks noChangeArrowheads="1"/>
        </xdr:cNvSpPr>
      </xdr:nvSpPr>
      <xdr:spPr>
        <a:xfrm>
          <a:off x="523875" y="76200"/>
          <a:ext cx="4743450" cy="742950"/>
        </a:xfrm>
        <a:prstGeom prst="rect">
          <a:avLst/>
        </a:prstGeom>
        <a:solidFill>
          <a:srgbClr val="E2F0D9"/>
        </a:solidFill>
        <a:ln w="6350" cmpd="sng">
          <a:solidFill>
            <a:srgbClr val="000000"/>
          </a:solidFill>
          <a:headEnd type="none"/>
          <a:tailEnd type="none"/>
        </a:ln>
      </xdr:spPr>
      <xdr:txBody>
        <a:bodyPr vertOverflow="clip" wrap="square">
          <a:spAutoFit/>
        </a:bodyPr>
        <a:p>
          <a:pPr algn="l">
            <a:defRPr/>
          </a:pPr>
          <a:r>
            <a:rPr lang="en-US" cap="none" sz="1400" b="0" i="0" u="sng" baseline="0">
              <a:solidFill>
                <a:srgbClr val="000000"/>
              </a:solidFill>
              <a:latin typeface="メイリオ"/>
              <a:ea typeface="メイリオ"/>
              <a:cs typeface="メイリオ"/>
            </a:rPr>
            <a:t>非自発的失業者にかかる国保税の減額について</a:t>
          </a:r>
          <a:r>
            <a:rPr lang="en-US" cap="none" sz="14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会社都合などによる非自発的失業者の方の国民健康保険税が減額されます。</a:t>
          </a:r>
        </a:p>
      </xdr:txBody>
    </xdr:sp>
    <xdr:clientData/>
  </xdr:oneCellAnchor>
  <xdr:twoCellAnchor>
    <xdr:from>
      <xdr:col>6</xdr:col>
      <xdr:colOff>190500</xdr:colOff>
      <xdr:row>19</xdr:row>
      <xdr:rowOff>152400</xdr:rowOff>
    </xdr:from>
    <xdr:to>
      <xdr:col>14</xdr:col>
      <xdr:colOff>171450</xdr:colOff>
      <xdr:row>19</xdr:row>
      <xdr:rowOff>152400</xdr:rowOff>
    </xdr:to>
    <xdr:sp>
      <xdr:nvSpPr>
        <xdr:cNvPr id="2" name="直線コネクタ 18"/>
        <xdr:cNvSpPr>
          <a:spLocks/>
        </xdr:cNvSpPr>
      </xdr:nvSpPr>
      <xdr:spPr>
        <a:xfrm>
          <a:off x="5943600" y="6524625"/>
          <a:ext cx="5657850" cy="0"/>
        </a:xfrm>
        <a:prstGeom prst="line">
          <a:avLst/>
        </a:prstGeom>
        <a:noFill/>
        <a:ln w="349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200025</xdr:colOff>
      <xdr:row>2</xdr:row>
      <xdr:rowOff>238125</xdr:rowOff>
    </xdr:from>
    <xdr:ext cx="647700" cy="523875"/>
    <xdr:sp>
      <xdr:nvSpPr>
        <xdr:cNvPr id="3" name="テキスト ボックス 19"/>
        <xdr:cNvSpPr txBox="1">
          <a:spLocks noChangeArrowheads="1"/>
        </xdr:cNvSpPr>
      </xdr:nvSpPr>
      <xdr:spPr>
        <a:xfrm>
          <a:off x="6448425" y="714375"/>
          <a:ext cx="6477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FF0000"/>
              </a:solidFill>
            </a:rPr>
            <a:t>見本</a:t>
          </a:r>
        </a:p>
      </xdr:txBody>
    </xdr:sp>
    <xdr:clientData/>
  </xdr:oneCellAnchor>
  <xdr:oneCellAnchor>
    <xdr:from>
      <xdr:col>9</xdr:col>
      <xdr:colOff>371475</xdr:colOff>
      <xdr:row>4</xdr:row>
      <xdr:rowOff>95250</xdr:rowOff>
    </xdr:from>
    <xdr:ext cx="1962150" cy="495300"/>
    <xdr:sp>
      <xdr:nvSpPr>
        <xdr:cNvPr id="4" name="テキスト ボックス 20"/>
        <xdr:cNvSpPr txBox="1">
          <a:spLocks noChangeArrowheads="1"/>
        </xdr:cNvSpPr>
      </xdr:nvSpPr>
      <xdr:spPr>
        <a:xfrm>
          <a:off x="7639050" y="1047750"/>
          <a:ext cx="1962150" cy="495300"/>
        </a:xfrm>
        <a:prstGeom prst="rect">
          <a:avLst/>
        </a:prstGeom>
        <a:solidFill>
          <a:srgbClr val="FFFFFF"/>
        </a:solidFill>
        <a:ln w="9525" cmpd="sng">
          <a:noFill/>
        </a:ln>
      </xdr:spPr>
      <xdr:txBody>
        <a:bodyPr vertOverflow="clip" wrap="square">
          <a:spAutoFit/>
        </a:bodyPr>
        <a:p>
          <a:pPr algn="l">
            <a:defRPr/>
          </a:pPr>
          <a:r>
            <a:rPr lang="en-US" cap="none" sz="1600" b="0" i="0" u="none" baseline="0">
              <a:solidFill>
                <a:srgbClr val="000000"/>
              </a:solidFill>
            </a:rPr>
            <a:t>雇用保険受給資格者証</a:t>
          </a:r>
        </a:p>
      </xdr:txBody>
    </xdr:sp>
    <xdr:clientData/>
  </xdr:oneCellAnchor>
  <xdr:twoCellAnchor>
    <xdr:from>
      <xdr:col>9</xdr:col>
      <xdr:colOff>476250</xdr:colOff>
      <xdr:row>7</xdr:row>
      <xdr:rowOff>333375</xdr:rowOff>
    </xdr:from>
    <xdr:to>
      <xdr:col>11</xdr:col>
      <xdr:colOff>19050</xdr:colOff>
      <xdr:row>10</xdr:row>
      <xdr:rowOff>9525</xdr:rowOff>
    </xdr:to>
    <xdr:sp>
      <xdr:nvSpPr>
        <xdr:cNvPr id="5" name="角丸四角形 22"/>
        <xdr:cNvSpPr>
          <a:spLocks/>
        </xdr:cNvSpPr>
      </xdr:nvSpPr>
      <xdr:spPr>
        <a:xfrm>
          <a:off x="7743825" y="2619375"/>
          <a:ext cx="1447800" cy="6762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15</xdr:row>
      <xdr:rowOff>9525</xdr:rowOff>
    </xdr:from>
    <xdr:to>
      <xdr:col>10</xdr:col>
      <xdr:colOff>1409700</xdr:colOff>
      <xdr:row>17</xdr:row>
      <xdr:rowOff>9525</xdr:rowOff>
    </xdr:to>
    <xdr:sp>
      <xdr:nvSpPr>
        <xdr:cNvPr id="6" name="角丸四角形 23"/>
        <xdr:cNvSpPr>
          <a:spLocks/>
        </xdr:cNvSpPr>
      </xdr:nvSpPr>
      <xdr:spPr>
        <a:xfrm>
          <a:off x="7743825" y="5105400"/>
          <a:ext cx="1419225" cy="6096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14</xdr:row>
      <xdr:rowOff>323850</xdr:rowOff>
    </xdr:from>
    <xdr:to>
      <xdr:col>13</xdr:col>
      <xdr:colOff>19050</xdr:colOff>
      <xdr:row>17</xdr:row>
      <xdr:rowOff>19050</xdr:rowOff>
    </xdr:to>
    <xdr:sp>
      <xdr:nvSpPr>
        <xdr:cNvPr id="7" name="角丸四角形 25"/>
        <xdr:cNvSpPr>
          <a:spLocks/>
        </xdr:cNvSpPr>
      </xdr:nvSpPr>
      <xdr:spPr>
        <a:xfrm>
          <a:off x="9182100" y="5086350"/>
          <a:ext cx="2019300" cy="6381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0</xdr:row>
      <xdr:rowOff>95250</xdr:rowOff>
    </xdr:from>
    <xdr:ext cx="4467225" cy="742950"/>
    <xdr:sp>
      <xdr:nvSpPr>
        <xdr:cNvPr id="1" name="テキスト ボックス 1"/>
        <xdr:cNvSpPr txBox="1">
          <a:spLocks noChangeArrowheads="1"/>
        </xdr:cNvSpPr>
      </xdr:nvSpPr>
      <xdr:spPr>
        <a:xfrm>
          <a:off x="438150" y="95250"/>
          <a:ext cx="4467225" cy="742950"/>
        </a:xfrm>
        <a:prstGeom prst="rect">
          <a:avLst/>
        </a:prstGeom>
        <a:solidFill>
          <a:srgbClr val="FFD966"/>
        </a:solidFill>
        <a:ln w="6350" cmpd="sng">
          <a:solidFill>
            <a:srgbClr val="000000"/>
          </a:solidFill>
          <a:headEnd type="none"/>
          <a:tailEnd type="none"/>
        </a:ln>
      </xdr:spPr>
      <xdr:txBody>
        <a:bodyPr vertOverflow="clip" wrap="square">
          <a:spAutoFit/>
        </a:bodyPr>
        <a:p>
          <a:pPr algn="l">
            <a:defRPr/>
          </a:pPr>
          <a:r>
            <a:rPr lang="en-US" cap="none" sz="1400" b="0" i="0" u="sng" baseline="0">
              <a:solidFill>
                <a:srgbClr val="000000"/>
              </a:solidFill>
              <a:latin typeface="メイリオ"/>
              <a:ea typeface="メイリオ"/>
              <a:cs typeface="メイリオ"/>
            </a:rPr>
            <a:t>未就学児の均等割の減額について</a:t>
          </a:r>
          <a:r>
            <a:rPr lang="en-US" cap="none" sz="1400" b="0" i="0" u="sng"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国民健康保険税の算定において、未就学児の均等割が半額になります。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R32"/>
  <sheetViews>
    <sheetView tabSelected="1" zoomScalePageLayoutView="0" workbookViewId="0" topLeftCell="A1">
      <selection activeCell="C13" sqref="C13"/>
    </sheetView>
  </sheetViews>
  <sheetFormatPr defaultColWidth="9.140625" defaultRowHeight="15"/>
  <cols>
    <col min="1" max="1" width="3.28125" style="32" customWidth="1"/>
    <col min="2" max="2" width="5.28125" style="32" customWidth="1"/>
    <col min="3" max="8" width="15.57421875" style="32" customWidth="1"/>
    <col min="9" max="9" width="9.00390625" style="32" customWidth="1"/>
    <col min="10" max="10" width="10.421875" style="32" customWidth="1"/>
    <col min="11" max="11" width="11.28125" style="32" bestFit="1" customWidth="1"/>
    <col min="12" max="12" width="10.00390625" style="32" customWidth="1"/>
    <col min="13" max="13" width="11.28125" style="32" bestFit="1" customWidth="1"/>
    <col min="14" max="14" width="10.140625" style="32" customWidth="1"/>
    <col min="15" max="15" width="11.28125" style="32" bestFit="1" customWidth="1"/>
    <col min="16" max="16" width="9.00390625" style="32" customWidth="1"/>
    <col min="17" max="17" width="8.57421875" style="32" customWidth="1"/>
    <col min="18" max="18" width="9.28125" style="32" customWidth="1"/>
    <col min="19" max="16384" width="9.00390625" style="32" customWidth="1"/>
  </cols>
  <sheetData>
    <row r="1" ht="26.25" customHeight="1"/>
    <row r="2" ht="26.25" customHeight="1">
      <c r="C2" s="33"/>
    </row>
    <row r="3" ht="26.25" customHeight="1"/>
    <row r="4" ht="26.25" customHeight="1"/>
    <row r="5" ht="26.25" customHeight="1"/>
    <row r="6" spans="10:15" ht="26.25" customHeight="1">
      <c r="J6" s="85" t="s">
        <v>106</v>
      </c>
      <c r="K6" s="85"/>
      <c r="L6" s="85"/>
      <c r="M6" s="85"/>
      <c r="N6" s="85"/>
      <c r="O6" s="85"/>
    </row>
    <row r="7" spans="10:15" ht="26.25" customHeight="1">
      <c r="J7" s="86" t="s">
        <v>21</v>
      </c>
      <c r="K7" s="87"/>
      <c r="L7" s="86" t="s">
        <v>22</v>
      </c>
      <c r="M7" s="87"/>
      <c r="N7" s="86" t="s">
        <v>23</v>
      </c>
      <c r="O7" s="87"/>
    </row>
    <row r="8" spans="10:15" ht="26.25" customHeight="1">
      <c r="J8" s="34" t="s">
        <v>9</v>
      </c>
      <c r="K8" s="34" t="s">
        <v>10</v>
      </c>
      <c r="L8" s="34" t="s">
        <v>9</v>
      </c>
      <c r="M8" s="34" t="s">
        <v>10</v>
      </c>
      <c r="N8" s="34" t="s">
        <v>9</v>
      </c>
      <c r="O8" s="34" t="s">
        <v>10</v>
      </c>
    </row>
    <row r="9" spans="10:15" ht="26.25" customHeight="1">
      <c r="J9" s="83">
        <v>0.0692</v>
      </c>
      <c r="K9" s="35">
        <v>31500</v>
      </c>
      <c r="L9" s="83">
        <v>0.0232</v>
      </c>
      <c r="M9" s="35">
        <v>13500</v>
      </c>
      <c r="N9" s="83">
        <v>0.0186</v>
      </c>
      <c r="O9" s="35">
        <v>13500</v>
      </c>
    </row>
    <row r="10" ht="26.25" customHeight="1"/>
    <row r="11" ht="26.25" customHeight="1" thickBot="1"/>
    <row r="12" spans="2:18" s="40" customFormat="1" ht="42.75" customHeight="1" thickBot="1" thickTop="1">
      <c r="B12" s="36"/>
      <c r="C12" s="70" t="s">
        <v>89</v>
      </c>
      <c r="D12" s="38" t="s">
        <v>87</v>
      </c>
      <c r="E12" s="37" t="s">
        <v>0</v>
      </c>
      <c r="F12" s="37" t="s">
        <v>32</v>
      </c>
      <c r="G12" s="37" t="s">
        <v>1</v>
      </c>
      <c r="H12" s="39" t="s">
        <v>83</v>
      </c>
      <c r="J12" s="41" t="s">
        <v>27</v>
      </c>
      <c r="K12" s="41" t="s">
        <v>28</v>
      </c>
      <c r="L12" s="41" t="s">
        <v>29</v>
      </c>
      <c r="M12" s="41" t="s">
        <v>30</v>
      </c>
      <c r="N12" s="41" t="s">
        <v>31</v>
      </c>
      <c r="O12" s="41" t="s">
        <v>31</v>
      </c>
      <c r="P12" s="42" t="s">
        <v>26</v>
      </c>
      <c r="R12" s="40" t="s">
        <v>80</v>
      </c>
    </row>
    <row r="13" spans="2:18" s="40" customFormat="1" ht="34.5" customHeight="1" thickTop="1">
      <c r="B13" s="43" t="s">
        <v>20</v>
      </c>
      <c r="C13" s="29" t="s">
        <v>81</v>
      </c>
      <c r="D13" s="26"/>
      <c r="E13" s="25"/>
      <c r="F13" s="25"/>
      <c r="G13" s="44">
        <f aca="true" t="shared" si="0" ref="G13:G18">D13+E13+F13</f>
        <v>0</v>
      </c>
      <c r="H13" s="45">
        <f aca="true" t="shared" si="1" ref="H13:H18">IF(G13-430000&gt;0,G13-430000,0)</f>
        <v>0</v>
      </c>
      <c r="J13" s="46">
        <f aca="true" t="shared" si="2" ref="J13:J18">IF($P13=1,$H13*J$9,0)</f>
        <v>0</v>
      </c>
      <c r="K13" s="46">
        <f aca="true" t="shared" si="3" ref="K13:K18">IF($P13=1,K$9,0)</f>
        <v>31500</v>
      </c>
      <c r="L13" s="46">
        <f aca="true" t="shared" si="4" ref="L13:L18">IF($P13=1,$H13*L$9,0)</f>
        <v>0</v>
      </c>
      <c r="M13" s="46">
        <f aca="true" t="shared" si="5" ref="M13:M18">IF($P13=1,M$9,0)</f>
        <v>13500</v>
      </c>
      <c r="N13" s="46">
        <f aca="true" t="shared" si="6" ref="N13:N18">IF(AND($P13=1,C13="40-64歳"),$H13*N$9,0)</f>
        <v>0</v>
      </c>
      <c r="O13" s="46">
        <f aca="true" t="shared" si="7" ref="O13:O18">IF(AND($P13=1,C13="40-64歳"),O$9,0)</f>
        <v>13500</v>
      </c>
      <c r="P13" s="47">
        <f aca="true" t="shared" si="8" ref="P13:P18">IF(C13&lt;&gt;0,1,0)</f>
        <v>1</v>
      </c>
      <c r="R13" s="40" t="s">
        <v>102</v>
      </c>
    </row>
    <row r="14" spans="2:18" s="40" customFormat="1" ht="34.5" customHeight="1">
      <c r="B14" s="48" t="s">
        <v>2</v>
      </c>
      <c r="C14" s="30"/>
      <c r="D14" s="27"/>
      <c r="E14" s="18"/>
      <c r="F14" s="18"/>
      <c r="G14" s="49">
        <f t="shared" si="0"/>
        <v>0</v>
      </c>
      <c r="H14" s="50">
        <f t="shared" si="1"/>
        <v>0</v>
      </c>
      <c r="J14" s="46">
        <f t="shared" si="2"/>
        <v>0</v>
      </c>
      <c r="K14" s="46">
        <f t="shared" si="3"/>
        <v>0</v>
      </c>
      <c r="L14" s="46">
        <f t="shared" si="4"/>
        <v>0</v>
      </c>
      <c r="M14" s="46">
        <f t="shared" si="5"/>
        <v>0</v>
      </c>
      <c r="N14" s="46">
        <f t="shared" si="6"/>
        <v>0</v>
      </c>
      <c r="O14" s="46">
        <f t="shared" si="7"/>
        <v>0</v>
      </c>
      <c r="P14" s="47">
        <f t="shared" si="8"/>
        <v>0</v>
      </c>
      <c r="R14" s="40" t="s">
        <v>81</v>
      </c>
    </row>
    <row r="15" spans="2:18" s="40" customFormat="1" ht="34.5" customHeight="1">
      <c r="B15" s="48" t="s">
        <v>3</v>
      </c>
      <c r="C15" s="30"/>
      <c r="D15" s="27"/>
      <c r="E15" s="18"/>
      <c r="F15" s="18"/>
      <c r="G15" s="49">
        <f t="shared" si="0"/>
        <v>0</v>
      </c>
      <c r="H15" s="50">
        <f t="shared" si="1"/>
        <v>0</v>
      </c>
      <c r="J15" s="46">
        <f t="shared" si="2"/>
        <v>0</v>
      </c>
      <c r="K15" s="46">
        <f t="shared" si="3"/>
        <v>0</v>
      </c>
      <c r="L15" s="46">
        <f t="shared" si="4"/>
        <v>0</v>
      </c>
      <c r="M15" s="46">
        <f t="shared" si="5"/>
        <v>0</v>
      </c>
      <c r="N15" s="46">
        <f t="shared" si="6"/>
        <v>0</v>
      </c>
      <c r="O15" s="46">
        <f t="shared" si="7"/>
        <v>0</v>
      </c>
      <c r="P15" s="47">
        <f t="shared" si="8"/>
        <v>0</v>
      </c>
      <c r="R15" s="40" t="s">
        <v>82</v>
      </c>
    </row>
    <row r="16" spans="2:16" s="40" customFormat="1" ht="34.5" customHeight="1">
      <c r="B16" s="48" t="s">
        <v>4</v>
      </c>
      <c r="C16" s="30"/>
      <c r="D16" s="27"/>
      <c r="E16" s="18"/>
      <c r="F16" s="18"/>
      <c r="G16" s="49">
        <f t="shared" si="0"/>
        <v>0</v>
      </c>
      <c r="H16" s="50">
        <f t="shared" si="1"/>
        <v>0</v>
      </c>
      <c r="J16" s="46">
        <f t="shared" si="2"/>
        <v>0</v>
      </c>
      <c r="K16" s="46">
        <f t="shared" si="3"/>
        <v>0</v>
      </c>
      <c r="L16" s="46">
        <f t="shared" si="4"/>
        <v>0</v>
      </c>
      <c r="M16" s="46">
        <f t="shared" si="5"/>
        <v>0</v>
      </c>
      <c r="N16" s="46">
        <f t="shared" si="6"/>
        <v>0</v>
      </c>
      <c r="O16" s="46">
        <f t="shared" si="7"/>
        <v>0</v>
      </c>
      <c r="P16" s="47">
        <f t="shared" si="8"/>
        <v>0</v>
      </c>
    </row>
    <row r="17" spans="2:16" s="40" customFormat="1" ht="34.5" customHeight="1">
      <c r="B17" s="48" t="s">
        <v>5</v>
      </c>
      <c r="C17" s="30"/>
      <c r="D17" s="27"/>
      <c r="E17" s="18"/>
      <c r="F17" s="18"/>
      <c r="G17" s="49">
        <f t="shared" si="0"/>
        <v>0</v>
      </c>
      <c r="H17" s="50">
        <f t="shared" si="1"/>
        <v>0</v>
      </c>
      <c r="J17" s="46">
        <f t="shared" si="2"/>
        <v>0</v>
      </c>
      <c r="K17" s="46">
        <f t="shared" si="3"/>
        <v>0</v>
      </c>
      <c r="L17" s="46">
        <f t="shared" si="4"/>
        <v>0</v>
      </c>
      <c r="M17" s="46">
        <f t="shared" si="5"/>
        <v>0</v>
      </c>
      <c r="N17" s="46">
        <f t="shared" si="6"/>
        <v>0</v>
      </c>
      <c r="O17" s="46">
        <f t="shared" si="7"/>
        <v>0</v>
      </c>
      <c r="P17" s="47">
        <f t="shared" si="8"/>
        <v>0</v>
      </c>
    </row>
    <row r="18" spans="2:16" s="40" customFormat="1" ht="34.5" customHeight="1" thickBot="1">
      <c r="B18" s="51" t="s">
        <v>6</v>
      </c>
      <c r="C18" s="31"/>
      <c r="D18" s="28"/>
      <c r="E18" s="19"/>
      <c r="F18" s="19"/>
      <c r="G18" s="52">
        <f t="shared" si="0"/>
        <v>0</v>
      </c>
      <c r="H18" s="53">
        <f t="shared" si="1"/>
        <v>0</v>
      </c>
      <c r="J18" s="46">
        <f t="shared" si="2"/>
        <v>0</v>
      </c>
      <c r="K18" s="46">
        <f t="shared" si="3"/>
        <v>0</v>
      </c>
      <c r="L18" s="46">
        <f t="shared" si="4"/>
        <v>0</v>
      </c>
      <c r="M18" s="46">
        <f t="shared" si="5"/>
        <v>0</v>
      </c>
      <c r="N18" s="46">
        <f t="shared" si="6"/>
        <v>0</v>
      </c>
      <c r="O18" s="46">
        <f t="shared" si="7"/>
        <v>0</v>
      </c>
      <c r="P18" s="47">
        <f t="shared" si="8"/>
        <v>0</v>
      </c>
    </row>
    <row r="19" s="40" customFormat="1" ht="20.25" thickBot="1" thickTop="1"/>
    <row r="20" spans="3:5" s="40" customFormat="1" ht="34.5" customHeight="1" thickTop="1">
      <c r="C20" s="54" t="s">
        <v>7</v>
      </c>
      <c r="D20" s="55">
        <f>COUNTIF(C13:C18,"*")</f>
        <v>1</v>
      </c>
      <c r="E20" s="56" t="s">
        <v>14</v>
      </c>
    </row>
    <row r="21" spans="3:6" s="40" customFormat="1" ht="34.5" customHeight="1">
      <c r="C21" s="48" t="s">
        <v>8</v>
      </c>
      <c r="D21" s="57">
        <f>SUM(F26,F29,F32)</f>
        <v>58500</v>
      </c>
      <c r="E21" s="58" t="s">
        <v>12</v>
      </c>
      <c r="F21" s="59" t="s">
        <v>85</v>
      </c>
    </row>
    <row r="22" spans="3:6" s="40" customFormat="1" ht="34.5" customHeight="1" thickBot="1">
      <c r="C22" s="60" t="s">
        <v>11</v>
      </c>
      <c r="D22" s="61">
        <f>ROUNDDOWN(D21/12,0)</f>
        <v>4875</v>
      </c>
      <c r="E22" s="62" t="s">
        <v>13</v>
      </c>
      <c r="F22" s="59" t="s">
        <v>35</v>
      </c>
    </row>
    <row r="23" s="40" customFormat="1" ht="19.5" thickTop="1"/>
    <row r="24" spans="3:4" s="40" customFormat="1" ht="34.5" customHeight="1">
      <c r="C24" s="63" t="s">
        <v>15</v>
      </c>
      <c r="D24" s="64" t="s">
        <v>33</v>
      </c>
    </row>
    <row r="25" spans="3:8" s="40" customFormat="1" ht="34.5" customHeight="1">
      <c r="C25" s="65" t="s">
        <v>16</v>
      </c>
      <c r="D25" s="34" t="s">
        <v>17</v>
      </c>
      <c r="E25" s="34" t="s">
        <v>24</v>
      </c>
      <c r="F25" s="34" t="s">
        <v>25</v>
      </c>
      <c r="H25" s="66" t="s">
        <v>34</v>
      </c>
    </row>
    <row r="26" spans="3:8" s="40" customFormat="1" ht="34.5" customHeight="1">
      <c r="C26" s="47"/>
      <c r="D26" s="67">
        <f>SUM(J13:J18)</f>
        <v>0</v>
      </c>
      <c r="E26" s="67">
        <f>SUM(K13:K18)</f>
        <v>31500</v>
      </c>
      <c r="F26" s="67">
        <f>IF(SUM(D26:E26)&gt;H26,H26,ROUNDDOWN(SUM(D26:E26),-2))</f>
        <v>31500</v>
      </c>
      <c r="H26" s="67">
        <v>650000</v>
      </c>
    </row>
    <row r="27" s="40" customFormat="1" ht="34.5" customHeight="1"/>
    <row r="28" spans="3:8" s="40" customFormat="1" ht="34.5" customHeight="1">
      <c r="C28" s="68" t="s">
        <v>18</v>
      </c>
      <c r="D28" s="34" t="s">
        <v>9</v>
      </c>
      <c r="E28" s="34" t="s">
        <v>24</v>
      </c>
      <c r="F28" s="34" t="s">
        <v>25</v>
      </c>
      <c r="H28" s="66" t="s">
        <v>36</v>
      </c>
    </row>
    <row r="29" spans="3:8" s="40" customFormat="1" ht="34.5" customHeight="1">
      <c r="C29" s="47"/>
      <c r="D29" s="67">
        <f>SUM(L13:L18)</f>
        <v>0</v>
      </c>
      <c r="E29" s="67">
        <f>SUM(M13:M18)</f>
        <v>13500</v>
      </c>
      <c r="F29" s="67">
        <f>IF(SUM(D29:E29)&gt;H29,H29,ROUNDDOWN(SUM(D29:E29),-2))</f>
        <v>13500</v>
      </c>
      <c r="H29" s="67">
        <v>220000</v>
      </c>
    </row>
    <row r="30" s="40" customFormat="1" ht="34.5" customHeight="1"/>
    <row r="31" spans="3:8" s="40" customFormat="1" ht="34.5" customHeight="1">
      <c r="C31" s="69" t="s">
        <v>19</v>
      </c>
      <c r="D31" s="34" t="s">
        <v>9</v>
      </c>
      <c r="E31" s="34" t="s">
        <v>24</v>
      </c>
      <c r="F31" s="34" t="s">
        <v>25</v>
      </c>
      <c r="H31" s="66" t="s">
        <v>37</v>
      </c>
    </row>
    <row r="32" spans="3:8" s="40" customFormat="1" ht="34.5" customHeight="1">
      <c r="C32" s="47"/>
      <c r="D32" s="67">
        <f>SUM(N13:N18)</f>
        <v>0</v>
      </c>
      <c r="E32" s="67">
        <f>SUM(O13:O18)</f>
        <v>13500</v>
      </c>
      <c r="F32" s="67">
        <f>IF(SUM(D32:E32)&gt;H32,H32,ROUNDDOWN(SUM(D32:E32),-2))</f>
        <v>13500</v>
      </c>
      <c r="H32" s="67">
        <v>170000</v>
      </c>
    </row>
  </sheetData>
  <sheetProtection password="D7E1" sheet="1"/>
  <mergeCells count="4">
    <mergeCell ref="J6:O6"/>
    <mergeCell ref="J7:K7"/>
    <mergeCell ref="L7:M7"/>
    <mergeCell ref="N7:O7"/>
  </mergeCells>
  <dataValidations count="1">
    <dataValidation type="list" allowBlank="1" showInputMessage="1" showErrorMessage="1" sqref="C13:C18">
      <formula1>$R$13:$R$17</formula1>
    </dataValidation>
  </dataValidations>
  <printOptions/>
  <pageMargins left="0.7" right="0.7" top="0.75" bottom="0.75" header="0.3" footer="0.3"/>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7:L19"/>
  <sheetViews>
    <sheetView zoomScalePageLayoutView="0" workbookViewId="0" topLeftCell="A1">
      <selection activeCell="G9" sqref="G9"/>
    </sheetView>
  </sheetViews>
  <sheetFormatPr defaultColWidth="9.140625" defaultRowHeight="15"/>
  <cols>
    <col min="1" max="1" width="3.7109375" style="2" customWidth="1"/>
    <col min="2" max="2" width="17.140625" style="2" customWidth="1"/>
    <col min="3" max="6" width="13.7109375" style="2" customWidth="1"/>
    <col min="7" max="9" width="9.00390625" style="2" customWidth="1"/>
  </cols>
  <sheetData>
    <row r="1" ht="18.75"/>
    <row r="2" ht="18.75"/>
    <row r="3" ht="18.75"/>
    <row r="4" ht="18.75"/>
    <row r="5" ht="18.75"/>
    <row r="7" spans="2:12" ht="37.5" customHeight="1">
      <c r="B7" s="92" t="s">
        <v>38</v>
      </c>
      <c r="C7" s="90" t="s">
        <v>107</v>
      </c>
      <c r="D7" s="90"/>
      <c r="E7" s="90"/>
      <c r="F7" s="90"/>
      <c r="G7" s="88" t="s">
        <v>49</v>
      </c>
      <c r="H7" s="88"/>
      <c r="I7" s="88"/>
      <c r="J7" s="88"/>
      <c r="K7" s="88"/>
      <c r="L7" s="88"/>
    </row>
    <row r="8" spans="2:12" ht="34.5" customHeight="1">
      <c r="B8" s="92"/>
      <c r="C8" s="90"/>
      <c r="D8" s="90"/>
      <c r="E8" s="90"/>
      <c r="F8" s="90"/>
      <c r="G8" s="20" t="s">
        <v>43</v>
      </c>
      <c r="H8" s="20" t="s">
        <v>44</v>
      </c>
      <c r="I8" s="20" t="s">
        <v>45</v>
      </c>
      <c r="J8" s="20" t="s">
        <v>46</v>
      </c>
      <c r="K8" s="20" t="s">
        <v>47</v>
      </c>
      <c r="L8" s="20" t="s">
        <v>48</v>
      </c>
    </row>
    <row r="9" spans="2:12" ht="34.5" customHeight="1">
      <c r="B9" s="21" t="s">
        <v>39</v>
      </c>
      <c r="C9" s="90" t="s">
        <v>84</v>
      </c>
      <c r="D9" s="90"/>
      <c r="E9" s="90"/>
      <c r="F9" s="91"/>
      <c r="G9" s="1">
        <v>43</v>
      </c>
      <c r="H9" s="1">
        <v>43</v>
      </c>
      <c r="I9" s="1">
        <v>43</v>
      </c>
      <c r="J9" s="1">
        <v>43</v>
      </c>
      <c r="K9" s="1">
        <v>43</v>
      </c>
      <c r="L9" s="1">
        <v>43</v>
      </c>
    </row>
    <row r="10" spans="2:12" ht="34.5" customHeight="1">
      <c r="B10" s="21" t="s">
        <v>40</v>
      </c>
      <c r="C10" s="90" t="s">
        <v>108</v>
      </c>
      <c r="D10" s="90"/>
      <c r="E10" s="90"/>
      <c r="F10" s="91"/>
      <c r="G10" s="1">
        <f>G9+29.5</f>
        <v>72.5</v>
      </c>
      <c r="H10" s="1">
        <f>G10+29.5</f>
        <v>102</v>
      </c>
      <c r="I10" s="1">
        <f>H10+29.5</f>
        <v>131.5</v>
      </c>
      <c r="J10" s="1">
        <f>I10+29.5</f>
        <v>161</v>
      </c>
      <c r="K10" s="1">
        <f>J10+29.5</f>
        <v>190.5</v>
      </c>
      <c r="L10" s="1">
        <f>K10+29.5</f>
        <v>220</v>
      </c>
    </row>
    <row r="11" spans="2:12" ht="34.5" customHeight="1">
      <c r="B11" s="21" t="s">
        <v>41</v>
      </c>
      <c r="C11" s="90" t="s">
        <v>109</v>
      </c>
      <c r="D11" s="90"/>
      <c r="E11" s="90"/>
      <c r="F11" s="91"/>
      <c r="G11" s="1">
        <f>G9+54.5</f>
        <v>97.5</v>
      </c>
      <c r="H11" s="1">
        <f>G11+54.5</f>
        <v>152</v>
      </c>
      <c r="I11" s="1">
        <f>H11+54.5</f>
        <v>206.5</v>
      </c>
      <c r="J11" s="1">
        <f>I11+54.5</f>
        <v>261</v>
      </c>
      <c r="K11" s="1">
        <f>J11+54.5</f>
        <v>315.5</v>
      </c>
      <c r="L11" s="1">
        <f>K11+54.5</f>
        <v>370</v>
      </c>
    </row>
    <row r="12" spans="2:12" ht="35.25" customHeight="1">
      <c r="B12" s="89" t="s">
        <v>88</v>
      </c>
      <c r="C12" s="89"/>
      <c r="D12" s="89"/>
      <c r="E12" s="89"/>
      <c r="F12" s="89"/>
      <c r="G12" s="89"/>
      <c r="H12" s="89"/>
      <c r="I12" s="89"/>
      <c r="J12" s="89"/>
      <c r="K12" s="89"/>
      <c r="L12" s="89"/>
    </row>
    <row r="13" ht="24.75">
      <c r="B13" s="14" t="s">
        <v>42</v>
      </c>
    </row>
    <row r="14" ht="26.25" customHeight="1">
      <c r="B14" s="3" t="s">
        <v>66</v>
      </c>
    </row>
    <row r="15" ht="26.25" customHeight="1">
      <c r="B15" s="3" t="s">
        <v>86</v>
      </c>
    </row>
    <row r="16" ht="26.25" customHeight="1">
      <c r="B16" s="3" t="s">
        <v>50</v>
      </c>
    </row>
    <row r="17" ht="26.25" customHeight="1">
      <c r="B17" s="3" t="s">
        <v>76</v>
      </c>
    </row>
    <row r="18" ht="26.25" customHeight="1">
      <c r="B18" s="3" t="s">
        <v>77</v>
      </c>
    </row>
    <row r="19" ht="26.25" customHeight="1">
      <c r="B19" s="3" t="s">
        <v>78</v>
      </c>
    </row>
  </sheetData>
  <sheetProtection password="D7E1" sheet="1" selectLockedCells="1"/>
  <mergeCells count="7">
    <mergeCell ref="G7:L7"/>
    <mergeCell ref="B12:L12"/>
    <mergeCell ref="C9:F9"/>
    <mergeCell ref="C10:F10"/>
    <mergeCell ref="C11:F11"/>
    <mergeCell ref="B7:B8"/>
    <mergeCell ref="C7:F8"/>
  </mergeCells>
  <printOptions/>
  <pageMargins left="0.7" right="0.7" top="0.75" bottom="0.75" header="0.3" footer="0.3"/>
  <pageSetup fitToHeight="1" fitToWidth="1"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O22"/>
  <sheetViews>
    <sheetView zoomScalePageLayoutView="0" workbookViewId="0" topLeftCell="A1">
      <selection activeCell="A1" sqref="A1"/>
    </sheetView>
  </sheetViews>
  <sheetFormatPr defaultColWidth="9.140625" defaultRowHeight="15"/>
  <cols>
    <col min="1" max="1" width="3.7109375" style="2" customWidth="1"/>
    <col min="2" max="2" width="14.140625" style="2" customWidth="1"/>
    <col min="3" max="3" width="19.57421875" style="2" customWidth="1"/>
    <col min="4" max="4" width="20.28125" style="2" customWidth="1"/>
    <col min="5" max="5" width="24.8515625" style="2" customWidth="1"/>
    <col min="6" max="6" width="3.7109375" style="2" customWidth="1"/>
    <col min="7" max="8" width="3.7109375" style="0" customWidth="1"/>
    <col min="9" max="9" width="15.28125" style="0" bestFit="1" customWidth="1"/>
    <col min="10" max="10" width="7.28125" style="0" bestFit="1" customWidth="1"/>
    <col min="11" max="11" width="21.28125" style="0" customWidth="1"/>
    <col min="12" max="12" width="14.7109375" style="0" customWidth="1"/>
    <col min="13" max="13" width="15.421875" style="0" customWidth="1"/>
    <col min="14" max="14" width="3.7109375" style="0" customWidth="1"/>
  </cols>
  <sheetData>
    <row r="1" ht="18.75"/>
    <row r="2" spans="7:15" ht="18.75">
      <c r="G2" s="2"/>
      <c r="H2" s="2"/>
      <c r="I2" s="2"/>
      <c r="J2" s="2"/>
      <c r="K2" s="2"/>
      <c r="L2" s="2"/>
      <c r="M2" s="2"/>
      <c r="N2" s="2"/>
      <c r="O2" s="2"/>
    </row>
    <row r="3" spans="7:15" ht="18.75">
      <c r="G3" s="2"/>
      <c r="H3" s="5"/>
      <c r="I3" s="6"/>
      <c r="J3" s="6"/>
      <c r="K3" s="6"/>
      <c r="L3" s="6"/>
      <c r="M3" s="6"/>
      <c r="N3" s="7"/>
      <c r="O3" s="2"/>
    </row>
    <row r="4" spans="7:15" ht="18.75">
      <c r="G4" s="2"/>
      <c r="H4" s="8"/>
      <c r="I4" s="9"/>
      <c r="J4" s="9"/>
      <c r="K4" s="9"/>
      <c r="L4" s="9"/>
      <c r="M4" s="9"/>
      <c r="N4" s="10"/>
      <c r="O4" s="2"/>
    </row>
    <row r="5" spans="1:15" s="4" customFormat="1" ht="52.5" customHeight="1">
      <c r="A5" s="3"/>
      <c r="B5" s="106" t="s">
        <v>67</v>
      </c>
      <c r="C5" s="106"/>
      <c r="D5" s="106"/>
      <c r="E5" s="106"/>
      <c r="F5" s="3"/>
      <c r="G5" s="2"/>
      <c r="H5" s="8"/>
      <c r="I5" s="9"/>
      <c r="J5" s="9"/>
      <c r="K5" s="9"/>
      <c r="L5" s="9"/>
      <c r="M5" s="9"/>
      <c r="N5" s="10"/>
      <c r="O5" s="2"/>
    </row>
    <row r="6" spans="1:15" s="4" customFormat="1" ht="26.25" customHeight="1">
      <c r="A6" s="3"/>
      <c r="B6" s="3"/>
      <c r="C6" s="3"/>
      <c r="D6" s="3"/>
      <c r="E6" s="3"/>
      <c r="F6" s="3"/>
      <c r="G6" s="2"/>
      <c r="H6" s="8"/>
      <c r="I6" s="9"/>
      <c r="J6" s="9"/>
      <c r="K6" s="9"/>
      <c r="L6" s="9"/>
      <c r="M6" s="9"/>
      <c r="N6" s="10"/>
      <c r="O6" s="2"/>
    </row>
    <row r="7" spans="1:15" s="4" customFormat="1" ht="26.25" customHeight="1">
      <c r="A7" s="3"/>
      <c r="B7" s="3" t="s">
        <v>68</v>
      </c>
      <c r="C7" s="3"/>
      <c r="D7" s="3"/>
      <c r="E7" s="3"/>
      <c r="F7" s="3"/>
      <c r="G7" s="2"/>
      <c r="H7" s="8"/>
      <c r="I7" s="22" t="s">
        <v>51</v>
      </c>
      <c r="J7" s="107" t="s">
        <v>52</v>
      </c>
      <c r="K7" s="107"/>
      <c r="L7" s="107"/>
      <c r="M7" s="107"/>
      <c r="N7" s="10"/>
      <c r="O7" s="2"/>
    </row>
    <row r="8" spans="1:15" s="4" customFormat="1" ht="26.25" customHeight="1">
      <c r="A8" s="3"/>
      <c r="B8" s="3" t="s">
        <v>69</v>
      </c>
      <c r="C8" s="3"/>
      <c r="D8" s="3"/>
      <c r="E8" s="3"/>
      <c r="F8" s="3"/>
      <c r="G8" s="2"/>
      <c r="H8" s="8"/>
      <c r="I8" s="11"/>
      <c r="J8" s="100"/>
      <c r="K8" s="101"/>
      <c r="L8" s="101"/>
      <c r="M8" s="102"/>
      <c r="N8" s="10"/>
      <c r="O8" s="2"/>
    </row>
    <row r="9" spans="1:15" s="4" customFormat="1" ht="26.25" customHeight="1" thickBot="1">
      <c r="A9" s="3"/>
      <c r="B9" s="106" t="s">
        <v>70</v>
      </c>
      <c r="C9" s="106"/>
      <c r="D9" s="106"/>
      <c r="E9" s="106"/>
      <c r="F9" s="3"/>
      <c r="G9" s="2"/>
      <c r="H9" s="8"/>
      <c r="I9" s="22" t="s">
        <v>53</v>
      </c>
      <c r="J9" s="22" t="s">
        <v>54</v>
      </c>
      <c r="K9" s="22" t="s">
        <v>55</v>
      </c>
      <c r="L9" s="22" t="s">
        <v>56</v>
      </c>
      <c r="M9" s="22" t="s">
        <v>65</v>
      </c>
      <c r="N9" s="10"/>
      <c r="O9" s="2"/>
    </row>
    <row r="10" spans="1:15" s="4" customFormat="1" ht="26.25" customHeight="1">
      <c r="A10" s="3"/>
      <c r="B10" s="93" t="s">
        <v>112</v>
      </c>
      <c r="C10" s="94"/>
      <c r="D10" s="94"/>
      <c r="E10" s="95"/>
      <c r="F10" s="3"/>
      <c r="G10" s="2"/>
      <c r="H10" s="8"/>
      <c r="I10" s="12"/>
      <c r="J10" s="12"/>
      <c r="K10" s="84" t="s">
        <v>114</v>
      </c>
      <c r="L10" s="12"/>
      <c r="M10" s="12"/>
      <c r="N10" s="10"/>
      <c r="O10" s="2"/>
    </row>
    <row r="11" spans="1:15" s="4" customFormat="1" ht="26.25" customHeight="1">
      <c r="A11" s="3"/>
      <c r="B11" s="96" t="s">
        <v>110</v>
      </c>
      <c r="C11" s="97"/>
      <c r="D11" s="97"/>
      <c r="E11" s="98"/>
      <c r="F11" s="3"/>
      <c r="G11" s="2"/>
      <c r="H11" s="8"/>
      <c r="I11" s="107" t="s">
        <v>57</v>
      </c>
      <c r="J11" s="107"/>
      <c r="K11" s="107"/>
      <c r="L11" s="107"/>
      <c r="M11" s="107"/>
      <c r="N11" s="10"/>
      <c r="O11" s="2"/>
    </row>
    <row r="12" spans="1:15" s="4" customFormat="1" ht="26.25" customHeight="1" thickBot="1">
      <c r="A12" s="3"/>
      <c r="B12" s="108" t="s">
        <v>113</v>
      </c>
      <c r="C12" s="109"/>
      <c r="D12" s="109"/>
      <c r="E12" s="110"/>
      <c r="F12" s="3"/>
      <c r="G12" s="2"/>
      <c r="H12" s="8"/>
      <c r="I12" s="107"/>
      <c r="J12" s="107"/>
      <c r="K12" s="107"/>
      <c r="L12" s="107"/>
      <c r="M12" s="107"/>
      <c r="N12" s="10"/>
      <c r="O12" s="2"/>
    </row>
    <row r="13" spans="1:15" s="4" customFormat="1" ht="37.5" customHeight="1">
      <c r="A13" s="3"/>
      <c r="B13" s="103" t="s">
        <v>111</v>
      </c>
      <c r="C13" s="103"/>
      <c r="D13" s="103"/>
      <c r="E13" s="103"/>
      <c r="F13" s="3"/>
      <c r="G13" s="2"/>
      <c r="H13" s="8"/>
      <c r="I13" s="107" t="s">
        <v>58</v>
      </c>
      <c r="J13" s="107"/>
      <c r="K13" s="107"/>
      <c r="L13" s="107"/>
      <c r="M13" s="107"/>
      <c r="N13" s="10"/>
      <c r="O13" s="2"/>
    </row>
    <row r="14" spans="1:15" ht="26.25" customHeight="1">
      <c r="A14" s="3"/>
      <c r="B14" s="99" t="s">
        <v>71</v>
      </c>
      <c r="C14" s="99"/>
      <c r="D14" s="99"/>
      <c r="E14" s="99"/>
      <c r="F14" s="3"/>
      <c r="G14" s="2"/>
      <c r="H14" s="8"/>
      <c r="I14" s="107"/>
      <c r="J14" s="107"/>
      <c r="K14" s="107"/>
      <c r="L14" s="107"/>
      <c r="M14" s="107"/>
      <c r="N14" s="10"/>
      <c r="O14" s="2"/>
    </row>
    <row r="15" spans="2:15" ht="26.25" customHeight="1">
      <c r="B15" s="17" t="s">
        <v>79</v>
      </c>
      <c r="C15" s="23"/>
      <c r="D15" s="23"/>
      <c r="E15" s="23"/>
      <c r="F15" s="3"/>
      <c r="G15" s="2"/>
      <c r="H15" s="8"/>
      <c r="I15" s="13"/>
      <c r="J15" s="13"/>
      <c r="K15" s="13"/>
      <c r="L15" s="13"/>
      <c r="M15" s="13"/>
      <c r="N15" s="10"/>
      <c r="O15" s="2"/>
    </row>
    <row r="16" spans="1:15" s="4" customFormat="1" ht="26.25" customHeight="1">
      <c r="A16" s="2"/>
      <c r="B16" s="2"/>
      <c r="C16" s="2"/>
      <c r="D16" s="2"/>
      <c r="E16" s="2"/>
      <c r="F16" s="2"/>
      <c r="G16" s="2"/>
      <c r="H16" s="15"/>
      <c r="I16" s="104" t="s">
        <v>59</v>
      </c>
      <c r="J16" s="104"/>
      <c r="K16" s="24" t="s">
        <v>60</v>
      </c>
      <c r="L16" s="104" t="s">
        <v>61</v>
      </c>
      <c r="M16" s="104"/>
      <c r="N16" s="16"/>
      <c r="O16" s="3"/>
    </row>
    <row r="17" spans="1:15" s="4" customFormat="1" ht="21.75" customHeight="1">
      <c r="A17" s="3"/>
      <c r="B17" s="14" t="s">
        <v>42</v>
      </c>
      <c r="C17" s="2"/>
      <c r="D17" s="2"/>
      <c r="E17" s="2"/>
      <c r="F17" s="2"/>
      <c r="G17" s="3"/>
      <c r="H17" s="15"/>
      <c r="I17" s="104"/>
      <c r="J17" s="104"/>
      <c r="K17" s="84" t="s">
        <v>115</v>
      </c>
      <c r="L17" s="105" t="s">
        <v>116</v>
      </c>
      <c r="M17" s="105"/>
      <c r="N17" s="16"/>
      <c r="O17" s="3"/>
    </row>
    <row r="18" spans="1:15" s="4" customFormat="1" ht="26.25" customHeight="1">
      <c r="A18" s="3"/>
      <c r="B18" s="3" t="s">
        <v>72</v>
      </c>
      <c r="C18" s="3"/>
      <c r="D18" s="3"/>
      <c r="E18" s="3"/>
      <c r="F18" s="3"/>
      <c r="G18" s="3"/>
      <c r="H18" s="15"/>
      <c r="I18" s="104" t="s">
        <v>62</v>
      </c>
      <c r="J18" s="104"/>
      <c r="K18" s="24" t="s">
        <v>63</v>
      </c>
      <c r="L18" s="104" t="s">
        <v>64</v>
      </c>
      <c r="M18" s="104"/>
      <c r="N18" s="16"/>
      <c r="O18" s="3"/>
    </row>
    <row r="19" spans="1:15" ht="26.25" customHeight="1">
      <c r="A19" s="3"/>
      <c r="B19" s="3" t="s">
        <v>73</v>
      </c>
      <c r="C19" s="3"/>
      <c r="D19" s="3"/>
      <c r="E19" s="3"/>
      <c r="F19" s="3"/>
      <c r="G19" s="3"/>
      <c r="H19" s="8"/>
      <c r="I19" s="107"/>
      <c r="J19" s="107"/>
      <c r="K19" s="11"/>
      <c r="L19" s="107"/>
      <c r="M19" s="107"/>
      <c r="N19" s="10"/>
      <c r="O19" s="2"/>
    </row>
    <row r="20" spans="2:15" ht="26.25" customHeight="1">
      <c r="B20" s="3" t="s">
        <v>74</v>
      </c>
      <c r="C20" s="3"/>
      <c r="D20" s="3"/>
      <c r="E20" s="3"/>
      <c r="F20" s="3"/>
      <c r="G20" s="2"/>
      <c r="H20" s="8"/>
      <c r="I20" s="9"/>
      <c r="J20" s="9"/>
      <c r="K20" s="9"/>
      <c r="L20" s="9"/>
      <c r="M20" s="9"/>
      <c r="N20" s="10"/>
      <c r="O20" s="2"/>
    </row>
    <row r="21" spans="2:15" ht="19.5">
      <c r="B21" s="3" t="s">
        <v>75</v>
      </c>
      <c r="G21" s="2"/>
      <c r="H21" s="8"/>
      <c r="I21" s="9"/>
      <c r="J21" s="9"/>
      <c r="K21" s="9"/>
      <c r="L21" s="9"/>
      <c r="M21" s="9"/>
      <c r="N21" s="10"/>
      <c r="O21" s="2"/>
    </row>
    <row r="22" ht="18.75">
      <c r="G22" s="2"/>
    </row>
  </sheetData>
  <sheetProtection password="D7E1" sheet="1" selectLockedCells="1"/>
  <mergeCells count="21">
    <mergeCell ref="I19:J19"/>
    <mergeCell ref="L19:M19"/>
    <mergeCell ref="I16:J16"/>
    <mergeCell ref="L16:M16"/>
    <mergeCell ref="I18:J18"/>
    <mergeCell ref="B5:E5"/>
    <mergeCell ref="J7:M7"/>
    <mergeCell ref="I12:M12"/>
    <mergeCell ref="I14:M14"/>
    <mergeCell ref="B12:E12"/>
    <mergeCell ref="I11:M11"/>
    <mergeCell ref="I13:M13"/>
    <mergeCell ref="B10:E10"/>
    <mergeCell ref="B11:E11"/>
    <mergeCell ref="B14:E14"/>
    <mergeCell ref="J8:M8"/>
    <mergeCell ref="B13:E13"/>
    <mergeCell ref="L18:M18"/>
    <mergeCell ref="I17:J17"/>
    <mergeCell ref="L17:M17"/>
    <mergeCell ref="B9:E9"/>
  </mergeCells>
  <printOptions/>
  <pageMargins left="0.7" right="0.7" top="0.75" bottom="0.75" header="0.3" footer="0.3"/>
  <pageSetup fitToHeight="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
    </sheetView>
  </sheetViews>
  <sheetFormatPr defaultColWidth="9.140625" defaultRowHeight="15"/>
  <cols>
    <col min="1" max="1" width="3.8515625" style="0" customWidth="1"/>
    <col min="2" max="6" width="16.7109375" style="0" customWidth="1"/>
  </cols>
  <sheetData>
    <row r="1" spans="1:11" ht="26.25" customHeight="1">
      <c r="A1" s="2"/>
      <c r="B1" s="2"/>
      <c r="C1" s="2"/>
      <c r="D1" s="2"/>
      <c r="E1" s="2"/>
      <c r="F1" s="2"/>
      <c r="G1" s="2"/>
      <c r="H1" s="2"/>
      <c r="I1" s="2"/>
      <c r="J1" s="2"/>
      <c r="K1" s="2"/>
    </row>
    <row r="2" spans="1:11" ht="26.25" customHeight="1">
      <c r="A2" s="2"/>
      <c r="B2" s="2"/>
      <c r="C2" s="2"/>
      <c r="D2" s="2"/>
      <c r="E2" s="2"/>
      <c r="F2" s="2"/>
      <c r="G2" s="2"/>
      <c r="H2" s="2"/>
      <c r="I2" s="2"/>
      <c r="J2" s="2"/>
      <c r="K2" s="2"/>
    </row>
    <row r="3" spans="1:11" ht="26.25" customHeight="1">
      <c r="A3" s="2"/>
      <c r="B3" s="2"/>
      <c r="C3" s="2"/>
      <c r="D3" s="2"/>
      <c r="E3" s="2"/>
      <c r="F3" s="2"/>
      <c r="G3" s="2"/>
      <c r="H3" s="2"/>
      <c r="I3" s="2"/>
      <c r="J3" s="2"/>
      <c r="K3" s="2"/>
    </row>
    <row r="4" spans="1:11" ht="26.25" customHeight="1">
      <c r="A4" s="2"/>
      <c r="B4" s="3" t="s">
        <v>99</v>
      </c>
      <c r="C4" s="3"/>
      <c r="D4" s="3"/>
      <c r="E4" s="3"/>
      <c r="F4" s="3"/>
      <c r="G4" s="2"/>
      <c r="H4" s="2"/>
      <c r="I4" s="2"/>
      <c r="J4" s="2"/>
      <c r="K4" s="2"/>
    </row>
    <row r="5" spans="1:11" ht="26.25" customHeight="1">
      <c r="A5" s="2"/>
      <c r="B5" s="3" t="s">
        <v>96</v>
      </c>
      <c r="C5" s="3"/>
      <c r="D5" s="3"/>
      <c r="E5" s="3"/>
      <c r="F5" s="3"/>
      <c r="G5" s="2"/>
      <c r="H5" s="2"/>
      <c r="I5" s="2"/>
      <c r="J5" s="2"/>
      <c r="K5" s="2"/>
    </row>
    <row r="6" spans="1:11" ht="26.25" customHeight="1">
      <c r="A6" s="2"/>
      <c r="B6" s="3"/>
      <c r="C6" s="3"/>
      <c r="D6" s="3"/>
      <c r="E6" s="3"/>
      <c r="F6" s="3"/>
      <c r="G6" s="2"/>
      <c r="H6" s="2"/>
      <c r="I6" s="2"/>
      <c r="J6" s="2"/>
      <c r="K6" s="2"/>
    </row>
    <row r="7" spans="1:11" ht="26.25" customHeight="1">
      <c r="A7" s="2"/>
      <c r="B7" s="71" t="s">
        <v>103</v>
      </c>
      <c r="C7" s="3" t="s">
        <v>105</v>
      </c>
      <c r="D7" s="3"/>
      <c r="E7" s="3"/>
      <c r="F7" s="3"/>
      <c r="G7" s="2"/>
      <c r="H7" s="2"/>
      <c r="I7" s="2"/>
      <c r="J7" s="2"/>
      <c r="K7" s="2"/>
    </row>
    <row r="8" spans="1:11" ht="26.25" customHeight="1">
      <c r="A8" s="2"/>
      <c r="B8" s="71" t="s">
        <v>104</v>
      </c>
      <c r="C8" s="3" t="s">
        <v>101</v>
      </c>
      <c r="D8" s="3"/>
      <c r="E8" s="3"/>
      <c r="F8" s="3"/>
      <c r="G8" s="2"/>
      <c r="H8" s="2"/>
      <c r="I8" s="2"/>
      <c r="J8" s="2"/>
      <c r="K8" s="2"/>
    </row>
    <row r="9" spans="1:11" ht="26.25" customHeight="1" thickBot="1">
      <c r="A9" s="2"/>
      <c r="B9" s="2"/>
      <c r="C9" s="2"/>
      <c r="D9" s="2"/>
      <c r="E9" s="2"/>
      <c r="F9" s="2"/>
      <c r="G9" s="2"/>
      <c r="H9" s="2"/>
      <c r="I9" s="2"/>
      <c r="J9" s="2"/>
      <c r="K9" s="2"/>
    </row>
    <row r="10" spans="1:11" ht="32.25" customHeight="1">
      <c r="A10" s="2"/>
      <c r="B10" s="114" t="s">
        <v>100</v>
      </c>
      <c r="C10" s="111" t="s">
        <v>94</v>
      </c>
      <c r="D10" s="112"/>
      <c r="E10" s="111" t="s">
        <v>95</v>
      </c>
      <c r="F10" s="113"/>
      <c r="G10" s="2"/>
      <c r="H10" s="2"/>
      <c r="I10" s="2"/>
      <c r="J10" s="2"/>
      <c r="K10" s="2"/>
    </row>
    <row r="11" spans="1:11" ht="32.25" customHeight="1">
      <c r="A11" s="2"/>
      <c r="B11" s="115"/>
      <c r="C11" s="72" t="s">
        <v>97</v>
      </c>
      <c r="D11" s="73" t="s">
        <v>98</v>
      </c>
      <c r="E11" s="72" t="s">
        <v>97</v>
      </c>
      <c r="F11" s="74" t="s">
        <v>98</v>
      </c>
      <c r="G11" s="2"/>
      <c r="H11" s="2"/>
      <c r="I11" s="2"/>
      <c r="J11" s="2"/>
      <c r="K11" s="2"/>
    </row>
    <row r="12" spans="1:11" ht="32.25" customHeight="1">
      <c r="A12" s="2"/>
      <c r="B12" s="75" t="s">
        <v>90</v>
      </c>
      <c r="C12" s="76">
        <v>31500</v>
      </c>
      <c r="D12" s="77">
        <v>15750</v>
      </c>
      <c r="E12" s="76">
        <v>13500</v>
      </c>
      <c r="F12" s="78">
        <v>6750</v>
      </c>
      <c r="G12" s="2"/>
      <c r="H12" s="2"/>
      <c r="I12" s="2"/>
      <c r="J12" s="2"/>
      <c r="K12" s="2"/>
    </row>
    <row r="13" spans="1:11" ht="32.25" customHeight="1">
      <c r="A13" s="2"/>
      <c r="B13" s="75" t="s">
        <v>91</v>
      </c>
      <c r="C13" s="76">
        <v>25200</v>
      </c>
      <c r="D13" s="77">
        <v>12600</v>
      </c>
      <c r="E13" s="76">
        <v>10800</v>
      </c>
      <c r="F13" s="78">
        <v>5400</v>
      </c>
      <c r="G13" s="2"/>
      <c r="H13" s="2"/>
      <c r="I13" s="2"/>
      <c r="J13" s="2"/>
      <c r="K13" s="2"/>
    </row>
    <row r="14" spans="1:11" ht="32.25" customHeight="1">
      <c r="A14" s="2"/>
      <c r="B14" s="75" t="s">
        <v>92</v>
      </c>
      <c r="C14" s="76">
        <v>15750</v>
      </c>
      <c r="D14" s="77">
        <v>7875</v>
      </c>
      <c r="E14" s="76">
        <v>6750</v>
      </c>
      <c r="F14" s="78">
        <v>3375</v>
      </c>
      <c r="G14" s="2"/>
      <c r="H14" s="2"/>
      <c r="I14" s="2"/>
      <c r="J14" s="2"/>
      <c r="K14" s="2"/>
    </row>
    <row r="15" spans="1:11" ht="32.25" customHeight="1" thickBot="1">
      <c r="A15" s="2"/>
      <c r="B15" s="79" t="s">
        <v>93</v>
      </c>
      <c r="C15" s="80">
        <v>9450</v>
      </c>
      <c r="D15" s="81">
        <v>4725</v>
      </c>
      <c r="E15" s="80">
        <v>4050</v>
      </c>
      <c r="F15" s="82">
        <v>2025</v>
      </c>
      <c r="G15" s="2"/>
      <c r="H15" s="2"/>
      <c r="I15" s="2"/>
      <c r="J15" s="2"/>
      <c r="K15" s="2"/>
    </row>
    <row r="16" spans="1:11" ht="26.25" customHeight="1">
      <c r="A16" s="2"/>
      <c r="B16" s="2"/>
      <c r="C16" s="2"/>
      <c r="D16" s="2"/>
      <c r="E16" s="2"/>
      <c r="F16" s="2"/>
      <c r="G16" s="2"/>
      <c r="H16" s="2"/>
      <c r="I16" s="2"/>
      <c r="J16" s="2"/>
      <c r="K16" s="2"/>
    </row>
    <row r="17" spans="1:11" ht="26.25" customHeight="1">
      <c r="A17" s="2"/>
      <c r="B17" s="2"/>
      <c r="C17" s="2"/>
      <c r="D17" s="2"/>
      <c r="E17" s="2"/>
      <c r="F17" s="2"/>
      <c r="G17" s="2"/>
      <c r="H17" s="2"/>
      <c r="I17" s="2"/>
      <c r="J17" s="2"/>
      <c r="K17" s="2"/>
    </row>
    <row r="18" spans="1:11" ht="18.75">
      <c r="A18" s="2"/>
      <c r="B18" s="2"/>
      <c r="C18" s="2"/>
      <c r="D18" s="2"/>
      <c r="E18" s="2"/>
      <c r="F18" s="2"/>
      <c r="G18" s="2"/>
      <c r="H18" s="2"/>
      <c r="I18" s="2"/>
      <c r="J18" s="2"/>
      <c r="K18" s="2"/>
    </row>
    <row r="19" spans="1:11" ht="18.75">
      <c r="A19" s="2"/>
      <c r="B19" s="2"/>
      <c r="C19" s="2"/>
      <c r="D19" s="2"/>
      <c r="E19" s="2"/>
      <c r="F19" s="2"/>
      <c r="G19" s="2"/>
      <c r="H19" s="2"/>
      <c r="I19" s="2"/>
      <c r="J19" s="2"/>
      <c r="K19" s="2"/>
    </row>
    <row r="20" spans="1:11" ht="18.75">
      <c r="A20" s="2"/>
      <c r="B20" s="2"/>
      <c r="C20" s="2"/>
      <c r="D20" s="2"/>
      <c r="E20" s="2"/>
      <c r="F20" s="2"/>
      <c r="G20" s="2"/>
      <c r="H20" s="2"/>
      <c r="I20" s="2"/>
      <c r="J20" s="2"/>
      <c r="K20" s="2"/>
    </row>
    <row r="21" spans="1:11" ht="18.75">
      <c r="A21" s="2"/>
      <c r="B21" s="2"/>
      <c r="C21" s="2"/>
      <c r="D21" s="2"/>
      <c r="E21" s="2"/>
      <c r="F21" s="2"/>
      <c r="G21" s="2"/>
      <c r="H21" s="2"/>
      <c r="I21" s="2"/>
      <c r="J21" s="2"/>
      <c r="K21" s="2"/>
    </row>
    <row r="22" spans="1:11" ht="18.75">
      <c r="A22" s="2"/>
      <c r="B22" s="2"/>
      <c r="C22" s="2"/>
      <c r="D22" s="2"/>
      <c r="E22" s="2"/>
      <c r="F22" s="2"/>
      <c r="G22" s="2"/>
      <c r="H22" s="2"/>
      <c r="I22" s="2"/>
      <c r="J22" s="2"/>
      <c r="K22" s="2"/>
    </row>
  </sheetData>
  <sheetProtection password="D7E1" sheet="1"/>
  <mergeCells count="3">
    <mergeCell ref="C10:D10"/>
    <mergeCell ref="E10:F10"/>
    <mergeCell ref="B10:B11"/>
  </mergeCells>
  <printOptions/>
  <pageMargins left="0.7" right="0.7" top="0.75" bottom="0.75" header="0.3" footer="0.3"/>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関根　清彦</dc:creator>
  <cp:keywords/>
  <dc:description/>
  <cp:lastModifiedBy>川邉　未佳</cp:lastModifiedBy>
  <cp:lastPrinted>2024-03-07T03:01:32Z</cp:lastPrinted>
  <dcterms:created xsi:type="dcterms:W3CDTF">2021-03-11T01:55:13Z</dcterms:created>
  <dcterms:modified xsi:type="dcterms:W3CDTF">2024-03-26T02:56:16Z</dcterms:modified>
  <cp:category/>
  <cp:version/>
  <cp:contentType/>
  <cp:contentStatus/>
</cp:coreProperties>
</file>