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mc:AlternateContent xmlns:mc="http://schemas.openxmlformats.org/markup-compatibility/2006">
    <mc:Choice Requires="x15">
      <x15ac:absPath xmlns:x15ac="http://schemas.microsoft.com/office/spreadsheetml/2010/11/ac" url="F:\Downloads\"/>
    </mc:Choice>
  </mc:AlternateContent>
  <xr:revisionPtr revIDLastSave="0" documentId="13_ncr:1_{55186D88-DA0C-47C7-92CB-F12D72BAF2CC}" xr6:coauthVersionLast="36" xr6:coauthVersionMax="36" xr10:uidLastSave="{00000000-0000-0000-0000-000000000000}"/>
  <bookViews>
    <workbookView xWindow="0" yWindow="0" windowWidth="27555" windowHeight="11400" firstSheet="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P23" i="12" l="1"/>
  <c r="AA23" i="12"/>
  <c r="V23" i="12"/>
  <c r="Q23" i="12"/>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E40" i="10"/>
  <c r="AM40" i="10"/>
  <c r="U40" i="10"/>
  <c r="C40" i="10"/>
  <c r="BE39" i="10"/>
  <c r="AM39" i="10"/>
  <c r="U39" i="10"/>
  <c r="C39" i="10"/>
  <c r="BE38" i="10"/>
  <c r="AM38" i="10"/>
  <c r="U38" i="10"/>
  <c r="C38" i="10"/>
  <c r="BE37" i="10"/>
  <c r="AM37" i="10"/>
  <c r="U37" i="10"/>
  <c r="C37" i="10"/>
  <c r="BE36" i="10"/>
  <c r="AM36" i="10"/>
  <c r="C36" i="10"/>
  <c r="BE35" i="10"/>
  <c r="C34" i="10"/>
  <c r="C35" i="10" s="1"/>
  <c r="U34" i="10" l="1"/>
  <c r="U35" i="10" s="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c r="BW35" i="10" s="1"/>
  <c r="BW36" i="10" s="1"/>
  <c r="BW37" i="10" s="1"/>
  <c r="BW38" i="10" s="1"/>
  <c r="BW39" i="10" s="1"/>
  <c r="BW40" i="10" s="1"/>
  <c r="CO34" i="10" l="1"/>
  <c r="CO35" i="10" s="1"/>
  <c r="CO36" i="10" s="1"/>
  <c r="CO37" i="10" s="1"/>
  <c r="CO38" i="10" s="1"/>
  <c r="CO39" i="10" s="1"/>
  <c r="CO40" i="10" s="1"/>
</calcChain>
</file>

<file path=xl/sharedStrings.xml><?xml version="1.0" encoding="utf-8"?>
<sst xmlns="http://schemas.openxmlformats.org/spreadsheetml/2006/main" count="1110" uniqueCount="570">
  <si>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</si>
  <si>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</si>
  <si>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</si>
  <si>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</si>
  <si>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</si>
  <si>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</si>
  <si>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</si>
  <si>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</si>
  <si>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</si>
  <si>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</si>
  <si>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</si>
  <si>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</si>
  <si>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</si>
  <si>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</si>
  <si>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</si>
  <si>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</si>
  <si>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</si>
  <si>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</si>
  <si>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</si>
  <si>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</si>
  <si>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</si>
  <si>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</si>
  <si>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</si>
  <si>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</si>
  <si>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</si>
  <si>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</si>
  <si>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</si>
  <si>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</si>
  <si>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</si>
  <si>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</si>
  <si>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</si>
  <si>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</si>
  <si>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</si>
  <si>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</si>
  <si>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</si>
  <si>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</si>
  <si>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</si>
  <si>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</si>
  <si>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</si>
  <si>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</si>
  <si>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</si>
  <si>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</si>
  <si>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</si>
  <si>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</si>
  <si>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</si>
  <si>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</si>
  <si>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</si>
  <si>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</si>
  <si>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</si>
  <si>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</si>
  <si>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</si>
  <si>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</si>
  <si>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</si>
  <si>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</si>
  <si>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</si>
  <si>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</si>
  <si>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</si>
  <si>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</si>
  <si>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</si>
  <si>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</si>
  <si>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</si>
  <si>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</si>
  <si>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</si>
  <si>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</si>
  <si>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</si>
  <si>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</si>
  <si>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</si>
  <si>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</si>
  <si>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</si>
  <si>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</si>
  <si>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</si>
  <si>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</si>
  <si>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</si>
  <si>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</si>
  <si>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</si>
  <si>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</si>
  <si>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</si>
  <si>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</si>
  <si>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</si>
  <si>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</si>
  <si>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</si>
  <si>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施行時特例市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</si>
  <si>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</si>
  <si>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</si>
  <si>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</si>
  <si>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</si>
  <si>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</si>
  <si>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</si>
  <si>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</si>
  <si>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</si>
  <si>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</si>
  <si>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</si>
  <si>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</si>
  <si>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</si>
  <si>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熊谷市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</si>
  <si>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</si>
  <si>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</si>
  <si>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</si>
  <si>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</si>
  <si>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</si>
  <si>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</si>
  <si>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</si>
  <si>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</si>
  <si>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</si>
  <si>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</si>
  <si>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</si>
  <si>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</si>
  <si>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</si>
  <si>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</si>
  <si>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</si>
  <si>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</si>
  <si>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</si>
  <si>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</si>
  <si>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</si>
  <si>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</si>
  <si>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</si>
  <si>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</si>
  <si>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</si>
  <si>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</si>
  <si>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</si>
  <si>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</si>
  <si>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</si>
  <si>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</si>
  <si>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</si>
  <si>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</si>
  <si>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</si>
  <si>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</si>
  <si>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</si>
  <si>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</si>
  <si>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</si>
  <si>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</si>
  <si>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</si>
  <si>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</si>
  <si>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</si>
  <si>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</si>
  <si>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</si>
  <si>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</si>
  <si>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</si>
  <si>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</si>
  <si>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</si>
  <si>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</si>
  <si>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</si>
  <si>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</si>
  <si>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</si>
  <si>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</si>
  <si>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</si>
  <si>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</si>
  <si>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</si>
  <si>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</si>
  <si>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</si>
  <si>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</si>
  <si>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</si>
  <si>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</si>
  <si>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</si>
  <si>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</si>
  <si>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</si>
  <si>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</si>
  <si>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</si>
  <si>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</si>
  <si>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</si>
  <si>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</si>
  <si>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</si>
  <si>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</si>
  <si>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</si>
  <si>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</si>
  <si>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</si>
  <si>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</si>
  <si>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</si>
  <si>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</si>
  <si>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</si>
  <si>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</si>
  <si>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</si>
  <si>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</si>
  <si>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</si>
  <si>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</si>
  <si>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</si>
  <si>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</si>
  <si>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</si>
  <si>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</si>
  <si>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</si>
  <si>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</si>
  <si>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</si>
  <si>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</si>
  <si>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</si>
  <si>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</si>
  <si>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</si>
  <si>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</si>
  <si>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</si>
  <si>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</si>
  <si>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</si>
  <si>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</si>
  <si>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</si>
  <si>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</si>
  <si>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</si>
  <si>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</si>
  <si>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</si>
  <si>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</si>
  <si>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</si>
  <si>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</si>
  <si>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</si>
  <si>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</si>
  <si>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</si>
  <si>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</si>
  <si>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埼玉県熊谷市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</si>
  <si>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</si>
  <si>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</si>
  <si>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</si>
  <si>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</si>
  <si>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</si>
  <si>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</si>
  <si>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</si>
  <si>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</si>
  <si>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</si>
  <si>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</si>
  <si>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</si>
  <si>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</si>
  <si>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</si>
  <si>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</si>
  <si>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</si>
  <si>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</si>
  <si>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</si>
  <si>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</si>
  <si>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</si>
  <si>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</si>
  <si>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</si>
  <si>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</si>
  <si>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</si>
  <si>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</si>
  <si>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</si>
  <si>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</si>
  <si>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</si>
  <si>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</si>
  <si>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</si>
  <si>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</si>
  <si>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</si>
  <si>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</si>
  <si>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</si>
  <si>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</si>
  <si>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</si>
  <si>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</si>
  <si>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</si>
  <si>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</si>
  <si>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</si>
  <si>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</si>
  <si>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</si>
  <si>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</si>
  <si>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</si>
  <si>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</si>
  <si>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</si>
  <si>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</si>
  <si>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</si>
  <si>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</si>
  <si>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</si>
  <si>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</si>
  <si>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</si>
  <si>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</si>
  <si>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</si>
  <si>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</si>
  <si>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</si>
  <si>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</si>
  <si>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</si>
  <si>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</si>
  <si>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</si>
  <si>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</si>
  <si>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</si>
  <si>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</si>
  <si>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</si>
  <si>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</si>
  <si>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</si>
  <si>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</si>
  <si>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</si>
  <si>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</si>
  <si>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</si>
  <si>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</si>
  <si>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</si>
  <si>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</si>
  <si>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</si>
  <si>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</si>
  <si>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</si>
  <si>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</si>
  <si>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</si>
  <si>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</si>
  <si>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</si>
  <si>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</si>
  <si>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</si>
  <si>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</si>
  <si>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</si>
  <si>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</si>
  <si>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</si>
  <si>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</si>
  <si>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</si>
  <si>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</si>
  <si>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</si>
  <si>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</si>
  <si>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</si>
  <si>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</si>
  <si>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</si>
  <si>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</si>
  <si>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</si>
  <si>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</si>
  <si>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</si>
  <si>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</si>
  <si>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</si>
  <si>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</si>
  <si>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</si>
  <si>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</si>
  <si>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</si>
  <si>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</si>
  <si>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</si>
  <si>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</si>
  <si>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</si>
  <si>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</si>
  <si>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</si>
  <si>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</si>
  <si>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</si>
  <si>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</si>
  <si>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</si>
  <si>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</si>
  <si>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</si>
  <si>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</si>
  <si>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</si>
  <si>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</si>
  <si>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</si>
  <si>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</si>
  <si>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</si>
  <si>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</si>
  <si>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</si>
  <si>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</si>
  <si>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</si>
  <si>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</si>
  <si>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</si>
  <si>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駐車場整備</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</si>
  <si>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</si>
  <si>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</si>
  <si>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</si>
  <si>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</si>
  <si>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</si>
  <si>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</si>
  <si>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</si>
  <si>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</si>
  <si>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</si>
  <si>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</si>
  <si>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</si>
  <si>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</si>
  <si>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</si>
  <si>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</si>
  <si>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</si>
  <si>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</si>
  <si>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</si>
  <si>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</si>
  <si>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</si>
  <si>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</si>
  <si>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</si>
  <si>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</si>
  <si>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埼玉県熊谷市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</si>
  <si>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</si>
  <si>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</si>
  <si>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</si>
  <si>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</si>
  <si>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</si>
  <si>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</si>
  <si>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</si>
  <si>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</si>
  <si>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</si>
  <si>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</si>
  <si>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</si>
  <si>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</si>
  <si>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</si>
  <si>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</si>
  <si>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</si>
  <si>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</si>
  <si>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</si>
  <si>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</si>
  <si>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</si>
  <si>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</si>
  <si>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</si>
  <si>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</si>
  <si>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</si>
  <si>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</si>
  <si>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</si>
  <si>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</si>
  <si>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</si>
  <si>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</si>
  <si>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</si>
  <si>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</si>
  <si>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</si>
  <si>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</si>
  <si>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</si>
  <si>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</si>
  <si>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</si>
  <si>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駐車場事業特別会計</t>
    <phoneticPr fontId="5"/>
  </si>
  <si>
    <t>後期高齢者医療特別会計</t>
    <phoneticPr fontId="5"/>
  </si>
  <si>
    <t>水道事業会計</t>
    <phoneticPr fontId="5"/>
  </si>
  <si>
    <t>法適用企業</t>
    <phoneticPr fontId="5"/>
  </si>
  <si>
    <t>下水道事業会計</t>
    <phoneticPr fontId="5"/>
  </si>
  <si>
    <t>熊谷都市計画事業土地区画整理事業特別会計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</si>
  <si>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</si>
  <si>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</si>
  <si>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</si>
  <si>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</si>
  <si>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</si>
  <si>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</si>
  <si>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</si>
  <si>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</si>
  <si>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</si>
  <si>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</si>
  <si>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</si>
  <si>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</si>
  <si>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</si>
  <si>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</si>
  <si>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</si>
  <si>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</si>
  <si>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</si>
  <si>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</si>
  <si>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</si>
  <si>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</si>
  <si>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</si>
  <si>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</si>
  <si>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</si>
  <si>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</si>
  <si>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</si>
  <si>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</si>
  <si>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</si>
  <si>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</si>
  <si>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</si>
  <si>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</si>
  <si>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</si>
  <si>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</si>
  <si>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</si>
  <si>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</si>
  <si>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</si>
  <si>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</si>
  <si>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</si>
  <si>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</si>
  <si>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</si>
  <si>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</si>
  <si>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</si>
  <si>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</si>
  <si>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</si>
  <si>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</si>
  <si>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</si>
  <si>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</si>
  <si>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</si>
  <si>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</si>
  <si>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</si>
  <si>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</si>
  <si>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</si>
  <si>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</si>
  <si>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</si>
  <si>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</si>
  <si>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</si>
  <si>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</si>
  <si>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</si>
  <si>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</si>
  <si>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</si>
  <si>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</si>
  <si>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</si>
  <si>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</si>
  <si>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</si>
  <si>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</si>
  <si>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</si>
  <si>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</si>
  <si>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</si>
  <si>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</si>
  <si>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</si>
  <si>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</si>
  <si>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</si>
  <si>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</si>
  <si>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</si>
  <si>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</si>
  <si>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</si>
  <si>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</si>
  <si>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</si>
  <si>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</si>
  <si>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</si>
  <si>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</si>
  <si>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</si>
  <si>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</si>
  <si>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</si>
  <si>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</si>
  <si>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</si>
  <si>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</si>
  <si>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</si>
  <si>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</si>
  <si>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</si>
  <si>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</si>
  <si>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</si>
  <si>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</si>
  <si>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</si>
  <si>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</si>
  <si>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</si>
  <si>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</si>
  <si>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</si>
  <si>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</si>
  <si>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</si>
  <si>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</si>
  <si>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</si>
  <si>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</si>
  <si>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</si>
  <si>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</si>
  <si>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</si>
  <si>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</si>
  <si>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</si>
  <si>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</si>
  <si>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</si>
  <si>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</si>
  <si>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</si>
  <si>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</si>
  <si>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</si>
  <si>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</si>
  <si>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</si>
  <si>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</si>
  <si>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</si>
  <si>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</si>
  <si>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</si>
  <si>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</si>
  <si>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</si>
  <si>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</si>
  <si>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</si>
  <si>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</si>
  <si>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</si>
  <si>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</si>
  <si>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</si>
  <si>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</si>
  <si>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</si>
  <si>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</si>
  <si>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</si>
  <si>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</si>
  <si>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</si>
  <si>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</si>
  <si>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</si>
  <si>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</si>
  <si>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2.47</t>
  </si>
  <si>
    <t>▲ 0.49</t>
  </si>
  <si>
    <t>一般会計</t>
  </si>
  <si>
    <t>水道事業会計</t>
  </si>
  <si>
    <t>熊谷都市計画事業土地区画整理事業特別会計</t>
  </si>
  <si>
    <t>下水道事業会計</t>
  </si>
  <si>
    <t>後期高齢者医療特別会計</t>
  </si>
  <si>
    <t>公共用地先行取得特別会計</t>
  </si>
  <si>
    <t>国民健康保険特別会計</t>
  </si>
  <si>
    <t>駐車場事業特別会計</t>
  </si>
  <si>
    <t>その他会計（赤字）</t>
  </si>
  <si>
    <t>その他会計（黒字）</t>
  </si>
  <si>
    <t>R01</t>
    <phoneticPr fontId="5"/>
  </si>
  <si>
    <t>R02</t>
    <phoneticPr fontId="5"/>
  </si>
  <si>
    <t>R03</t>
    <phoneticPr fontId="5"/>
  </si>
  <si>
    <t>R04</t>
    <phoneticPr fontId="5"/>
  </si>
  <si>
    <t>R05</t>
    <phoneticPr fontId="5"/>
  </si>
  <si>
    <t>公共施設建設基金</t>
  </si>
  <si>
    <t>職員退職手当基金</t>
  </si>
  <si>
    <t>子育て支援基金</t>
  </si>
  <si>
    <t>文化振興基金</t>
  </si>
  <si>
    <t>国際交流基金</t>
  </si>
  <si>
    <t>-</t>
    <phoneticPr fontId="2"/>
  </si>
  <si>
    <t>大里広域市町村圏組合</t>
    <rPh sb="0" eb="10">
      <t>オオサトコウイキシチョウソンケンクミアイ</t>
    </rPh>
    <phoneticPr fontId="2"/>
  </si>
  <si>
    <t>荒川北縁水防事務組合</t>
    <rPh sb="0" eb="2">
      <t>アラカワ</t>
    </rPh>
    <rPh sb="2" eb="3">
      <t>キタ</t>
    </rPh>
    <rPh sb="3" eb="4">
      <t>ヘリ</t>
    </rPh>
    <rPh sb="4" eb="10">
      <t>スイボウジムクミアイ</t>
    </rPh>
    <phoneticPr fontId="2"/>
  </si>
  <si>
    <t>埼玉県後期高齢者医療広域連合</t>
    <rPh sb="0" eb="3">
      <t>サイタマケン</t>
    </rPh>
    <rPh sb="3" eb="8">
      <t>コウキコウレイシャ</t>
    </rPh>
    <rPh sb="8" eb="10">
      <t>イリョウ</t>
    </rPh>
    <rPh sb="10" eb="14">
      <t>コウイキレンゴウ</t>
    </rPh>
    <phoneticPr fontId="2"/>
  </si>
  <si>
    <t>埼玉県市町村総合事務組合</t>
    <rPh sb="0" eb="8">
      <t>サイタマケンシチョウソンソウゴウ</t>
    </rPh>
    <rPh sb="8" eb="12">
      <t>ジムクミアイ</t>
    </rPh>
    <phoneticPr fontId="2"/>
  </si>
  <si>
    <t>彩の国さいたま人づくり広域連合</t>
    <rPh sb="0" eb="1">
      <t>サイ</t>
    </rPh>
    <rPh sb="2" eb="3">
      <t>クニ</t>
    </rPh>
    <rPh sb="7" eb="8">
      <t>ヒト</t>
    </rPh>
    <rPh sb="11" eb="15">
      <t>コウイキレンゴウ</t>
    </rPh>
    <phoneticPr fontId="2"/>
  </si>
  <si>
    <t>一般会計</t>
    <rPh sb="0" eb="4">
      <t>イッパンカイケイ</t>
    </rPh>
    <phoneticPr fontId="2"/>
  </si>
  <si>
    <t>特別会計</t>
    <rPh sb="0" eb="4">
      <t>トクベツカイケイ</t>
    </rPh>
    <phoneticPr fontId="2"/>
  </si>
  <si>
    <t>交通災害特別会計</t>
    <rPh sb="0" eb="4">
      <t>コウツウサイガイ</t>
    </rPh>
    <rPh sb="4" eb="8">
      <t>トクベツカイケイ</t>
    </rPh>
    <phoneticPr fontId="2"/>
  </si>
  <si>
    <t>熊谷市スポーツ協会</t>
    <rPh sb="0" eb="3">
      <t>クマガヤシ</t>
    </rPh>
    <rPh sb="7" eb="9">
      <t>キョウカイ</t>
    </rPh>
    <phoneticPr fontId="2"/>
  </si>
  <si>
    <t>熊谷市文化振興財団</t>
    <rPh sb="0" eb="3">
      <t>クマガヤシ</t>
    </rPh>
    <rPh sb="3" eb="5">
      <t>ブンカ</t>
    </rPh>
    <rPh sb="5" eb="7">
      <t>シンコウ</t>
    </rPh>
    <rPh sb="7" eb="9">
      <t>ザイダン</t>
    </rPh>
    <phoneticPr fontId="2"/>
  </si>
  <si>
    <t>大里地域勤労者福祉サービスセンター</t>
    <rPh sb="0" eb="2">
      <t>オオサト</t>
    </rPh>
    <rPh sb="2" eb="4">
      <t>チイキ</t>
    </rPh>
    <rPh sb="4" eb="7">
      <t>キンロウシャ</t>
    </rPh>
    <rPh sb="7" eb="9">
      <t>フクシ</t>
    </rPh>
    <phoneticPr fontId="2"/>
  </si>
  <si>
    <t>熊谷市土地開発公社</t>
    <rPh sb="0" eb="3">
      <t>クマガヤシ</t>
    </rPh>
    <rPh sb="3" eb="5">
      <t>トチ</t>
    </rPh>
    <rPh sb="5" eb="7">
      <t>カイハツ</t>
    </rPh>
    <rPh sb="7" eb="9">
      <t>コウシャ</t>
    </rPh>
    <phoneticPr fontId="2"/>
  </si>
  <si>
    <t>ティアラ２１</t>
  </si>
  <si>
    <t>熊谷市生鮮食料品低温貯蔵センター</t>
    <rPh sb="0" eb="3">
      <t>クマガヤシ</t>
    </rPh>
    <rPh sb="3" eb="5">
      <t>セイセン</t>
    </rPh>
    <rPh sb="5" eb="8">
      <t>ショクリョウヒン</t>
    </rPh>
    <rPh sb="8" eb="10">
      <t>テイオン</t>
    </rPh>
    <rPh sb="10" eb="12">
      <t>チョゾウ</t>
    </rPh>
    <phoneticPr fontId="2"/>
  </si>
  <si>
    <t>まちづくり熊谷</t>
    <rPh sb="5" eb="7">
      <t>クマガヤ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</si>
</sst>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46035</c:v>
                </c:pt>
                <c:pt idx="1">
                  <c:v>43261</c:v>
                </c:pt>
                <c:pt idx="2">
                  <c:v>40626</c:v>
                </c:pt>
                <c:pt idx="3">
                  <c:v>46133</c:v>
                </c:pt>
                <c:pt idx="4">
                  <c:v>49174</c:v>
                </c:pt>
              </c:numCache>
            </c:numRef>
          </c:val>
          <c:smooth val="0"/>
          <c:extLst>
            <c:ext xmlns:c16="http://schemas.microsoft.com/office/drawing/2014/chart" uri="{C3380CC4-5D6E-409C-BE32-E72D297353CC}">
              <c16:uniqueId val="{00000000-D0D3-4D3A-9DD8-59106A8F816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23440</c:v>
                </c:pt>
                <c:pt idx="1">
                  <c:v>30226</c:v>
                </c:pt>
                <c:pt idx="2">
                  <c:v>25563</c:v>
                </c:pt>
                <c:pt idx="3">
                  <c:v>30161</c:v>
                </c:pt>
                <c:pt idx="4">
                  <c:v>38738</c:v>
                </c:pt>
              </c:numCache>
            </c:numRef>
          </c:val>
          <c:smooth val="0"/>
          <c:extLst>
            <c:ext xmlns:c16="http://schemas.microsoft.com/office/drawing/2014/chart" uri="{C3380CC4-5D6E-409C-BE32-E72D297353CC}">
              <c16:uniqueId val="{00000001-D0D3-4D3A-9DD8-59106A8F816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13.07</c:v>
                </c:pt>
                <c:pt idx="1">
                  <c:v>13.32</c:v>
                </c:pt>
                <c:pt idx="2">
                  <c:v>14.75</c:v>
                </c:pt>
                <c:pt idx="3">
                  <c:v>12.68</c:v>
                </c:pt>
                <c:pt idx="4">
                  <c:v>11.05</c:v>
                </c:pt>
              </c:numCache>
            </c:numRef>
          </c:val>
          <c:extLst>
            <c:ext xmlns:c16="http://schemas.microsoft.com/office/drawing/2014/chart" uri="{C3380CC4-5D6E-409C-BE32-E72D297353CC}">
              <c16:uniqueId val="{00000000-D168-45F6-9A0D-C012E5B58E6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23.01</c:v>
                </c:pt>
                <c:pt idx="1">
                  <c:v>24.23</c:v>
                </c:pt>
                <c:pt idx="2">
                  <c:v>27.61</c:v>
                </c:pt>
                <c:pt idx="3">
                  <c:v>28.39</c:v>
                </c:pt>
                <c:pt idx="4">
                  <c:v>28.25</c:v>
                </c:pt>
              </c:numCache>
            </c:numRef>
          </c:val>
          <c:extLst>
            <c:ext xmlns:c16="http://schemas.microsoft.com/office/drawing/2014/chart" uri="{C3380CC4-5D6E-409C-BE32-E72D297353CC}">
              <c16:uniqueId val="{00000001-D168-45F6-9A0D-C012E5B58E6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0.47</c:v>
                </c:pt>
                <c:pt idx="1">
                  <c:v>2.2999999999999998</c:v>
                </c:pt>
                <c:pt idx="2">
                  <c:v>6.3</c:v>
                </c:pt>
                <c:pt idx="3">
                  <c:v>-2.4700000000000002</c:v>
                </c:pt>
                <c:pt idx="4">
                  <c:v>-0.49</c:v>
                </c:pt>
              </c:numCache>
            </c:numRef>
          </c:val>
          <c:smooth val="0"/>
          <c:extLst>
            <c:ext xmlns:c16="http://schemas.microsoft.com/office/drawing/2014/chart" uri="{C3380CC4-5D6E-409C-BE32-E72D297353CC}">
              <c16:uniqueId val="{00000002-D168-45F6-9A0D-C012E5B58E6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0.1</c:v>
                </c:pt>
                <c:pt idx="8">
                  <c:v>0</c:v>
                </c:pt>
                <c:pt idx="9">
                  <c:v>0</c:v>
                </c:pt>
              </c:numCache>
            </c:numRef>
          </c:val>
          <c:extLst>
            <c:ext xmlns:c16="http://schemas.microsoft.com/office/drawing/2014/chart" uri="{C3380CC4-5D6E-409C-BE32-E72D297353CC}">
              <c16:uniqueId val="{00000000-D472-4F7A-B6A9-341CF3CBDF1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472-4F7A-B6A9-341CF3CBDF1C}"/>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472-4F7A-B6A9-341CF3CBDF1C}"/>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472-4F7A-B6A9-341CF3CBDF1C}"/>
            </c:ext>
          </c:extLst>
        </c:ser>
        <c:ser>
          <c:idx val="4"/>
          <c:order val="4"/>
          <c:tx>
            <c:strRef>
              <c:f>データシート!$A$31</c:f>
              <c:strCache>
                <c:ptCount val="1"/>
                <c:pt idx="0">
                  <c:v>公共用地先行取得特別会計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472-4F7A-B6A9-341CF3CBDF1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0.08</c:v>
                </c:pt>
                <c:pt idx="2">
                  <c:v>#N/A</c:v>
                </c:pt>
                <c:pt idx="3">
                  <c:v>0.08</c:v>
                </c:pt>
                <c:pt idx="4">
                  <c:v>#N/A</c:v>
                </c:pt>
                <c:pt idx="5">
                  <c:v>0.05</c:v>
                </c:pt>
                <c:pt idx="6">
                  <c:v>#N/A</c:v>
                </c:pt>
                <c:pt idx="7">
                  <c:v>0.06</c:v>
                </c:pt>
                <c:pt idx="8">
                  <c:v>#N/A</c:v>
                </c:pt>
                <c:pt idx="9">
                  <c:v>0.06</c:v>
                </c:pt>
              </c:numCache>
            </c:numRef>
          </c:val>
          <c:extLst>
            <c:ext xmlns:c16="http://schemas.microsoft.com/office/drawing/2014/chart" uri="{C3380CC4-5D6E-409C-BE32-E72D297353CC}">
              <c16:uniqueId val="{00000005-D472-4F7A-B6A9-341CF3CBDF1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0.37</c:v>
                </c:pt>
                <c:pt idx="2">
                  <c:v>#N/A</c:v>
                </c:pt>
                <c:pt idx="3">
                  <c:v>0.22</c:v>
                </c:pt>
                <c:pt idx="4">
                  <c:v>#N/A</c:v>
                </c:pt>
                <c:pt idx="5">
                  <c:v>0.37</c:v>
                </c:pt>
                <c:pt idx="6">
                  <c:v>#N/A</c:v>
                </c:pt>
                <c:pt idx="7">
                  <c:v>0.94</c:v>
                </c:pt>
                <c:pt idx="8">
                  <c:v>#N/A</c:v>
                </c:pt>
                <c:pt idx="9">
                  <c:v>1.76</c:v>
                </c:pt>
              </c:numCache>
            </c:numRef>
          </c:val>
          <c:extLst>
            <c:ext xmlns:c16="http://schemas.microsoft.com/office/drawing/2014/chart" uri="{C3380CC4-5D6E-409C-BE32-E72D297353CC}">
              <c16:uniqueId val="{00000006-D472-4F7A-B6A9-341CF3CBDF1C}"/>
            </c:ext>
          </c:extLst>
        </c:ser>
        <c:ser>
          <c:idx val="7"/>
          <c:order val="7"/>
          <c:tx>
            <c:strRef>
              <c:f>データシート!$A$34</c:f>
              <c:strCache>
                <c:ptCount val="1"/>
                <c:pt idx="0">
                  <c:v>熊谷都市計画事業土地区画整理事業特別会計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c:v>
                </c:pt>
                <c:pt idx="2">
                  <c:v>#N/A</c:v>
                </c:pt>
                <c:pt idx="3">
                  <c:v>0.02</c:v>
                </c:pt>
                <c:pt idx="4">
                  <c:v>#N/A</c:v>
                </c:pt>
                <c:pt idx="5">
                  <c:v>0.02</c:v>
                </c:pt>
                <c:pt idx="6">
                  <c:v>#N/A</c:v>
                </c:pt>
                <c:pt idx="7">
                  <c:v>0.02</c:v>
                </c:pt>
                <c:pt idx="8">
                  <c:v>#N/A</c:v>
                </c:pt>
                <c:pt idx="9">
                  <c:v>4.7300000000000004</c:v>
                </c:pt>
              </c:numCache>
            </c:numRef>
          </c:val>
          <c:extLst>
            <c:ext xmlns:c16="http://schemas.microsoft.com/office/drawing/2014/chart" uri="{C3380CC4-5D6E-409C-BE32-E72D297353CC}">
              <c16:uniqueId val="{00000007-D472-4F7A-B6A9-341CF3CBDF1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8.14</c:v>
                </c:pt>
                <c:pt idx="2">
                  <c:v>#N/A</c:v>
                </c:pt>
                <c:pt idx="3">
                  <c:v>8.34</c:v>
                </c:pt>
                <c:pt idx="4">
                  <c:v>#N/A</c:v>
                </c:pt>
                <c:pt idx="5">
                  <c:v>8.84</c:v>
                </c:pt>
                <c:pt idx="6">
                  <c:v>#N/A</c:v>
                </c:pt>
                <c:pt idx="7">
                  <c:v>7.53</c:v>
                </c:pt>
                <c:pt idx="8">
                  <c:v>#N/A</c:v>
                </c:pt>
                <c:pt idx="9">
                  <c:v>6.88</c:v>
                </c:pt>
              </c:numCache>
            </c:numRef>
          </c:val>
          <c:extLst>
            <c:ext xmlns:c16="http://schemas.microsoft.com/office/drawing/2014/chart" uri="{C3380CC4-5D6E-409C-BE32-E72D297353CC}">
              <c16:uniqueId val="{00000008-D472-4F7A-B6A9-341CF3CBDF1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13.07</c:v>
                </c:pt>
                <c:pt idx="2">
                  <c:v>#N/A</c:v>
                </c:pt>
                <c:pt idx="3">
                  <c:v>13.32</c:v>
                </c:pt>
                <c:pt idx="4">
                  <c:v>#N/A</c:v>
                </c:pt>
                <c:pt idx="5">
                  <c:v>14.75</c:v>
                </c:pt>
                <c:pt idx="6">
                  <c:v>#N/A</c:v>
                </c:pt>
                <c:pt idx="7">
                  <c:v>12.26</c:v>
                </c:pt>
                <c:pt idx="8">
                  <c:v>#N/A</c:v>
                </c:pt>
                <c:pt idx="9">
                  <c:v>10.72</c:v>
                </c:pt>
              </c:numCache>
            </c:numRef>
          </c:val>
          <c:extLst>
            <c:ext xmlns:c16="http://schemas.microsoft.com/office/drawing/2014/chart" uri="{C3380CC4-5D6E-409C-BE32-E72D297353CC}">
              <c16:uniqueId val="{00000009-D472-4F7A-B6A9-341CF3CBDF1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5578</c:v>
                </c:pt>
                <c:pt idx="5">
                  <c:v>5736</c:v>
                </c:pt>
                <c:pt idx="8">
                  <c:v>5806</c:v>
                </c:pt>
                <c:pt idx="11">
                  <c:v>5695</c:v>
                </c:pt>
                <c:pt idx="14">
                  <c:v>5522</c:v>
                </c:pt>
              </c:numCache>
            </c:numRef>
          </c:val>
          <c:extLst>
            <c:ext xmlns:c16="http://schemas.microsoft.com/office/drawing/2014/chart" uri="{C3380CC4-5D6E-409C-BE32-E72D297353CC}">
              <c16:uniqueId val="{00000000-A3E8-4FE7-A13B-1BBFC1B2AAD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3E8-4FE7-A13B-1BBFC1B2AAD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32</c:v>
                </c:pt>
              </c:numCache>
            </c:numRef>
          </c:val>
          <c:extLst>
            <c:ext xmlns:c16="http://schemas.microsoft.com/office/drawing/2014/chart" uri="{C3380CC4-5D6E-409C-BE32-E72D297353CC}">
              <c16:uniqueId val="{00000002-A3E8-4FE7-A13B-1BBFC1B2AAD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75</c:v>
                </c:pt>
                <c:pt idx="3">
                  <c:v>75</c:v>
                </c:pt>
                <c:pt idx="6">
                  <c:v>74</c:v>
                </c:pt>
                <c:pt idx="9">
                  <c:v>74</c:v>
                </c:pt>
                <c:pt idx="12">
                  <c:v>74</c:v>
                </c:pt>
              </c:numCache>
            </c:numRef>
          </c:val>
          <c:extLst>
            <c:ext xmlns:c16="http://schemas.microsoft.com/office/drawing/2014/chart" uri="{C3380CC4-5D6E-409C-BE32-E72D297353CC}">
              <c16:uniqueId val="{00000003-A3E8-4FE7-A13B-1BBFC1B2AAD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1090</c:v>
                </c:pt>
                <c:pt idx="3">
                  <c:v>1145</c:v>
                </c:pt>
                <c:pt idx="6">
                  <c:v>927</c:v>
                </c:pt>
                <c:pt idx="9">
                  <c:v>977</c:v>
                </c:pt>
                <c:pt idx="12">
                  <c:v>806</c:v>
                </c:pt>
              </c:numCache>
            </c:numRef>
          </c:val>
          <c:extLst>
            <c:ext xmlns:c16="http://schemas.microsoft.com/office/drawing/2014/chart" uri="{C3380CC4-5D6E-409C-BE32-E72D297353CC}">
              <c16:uniqueId val="{00000004-A3E8-4FE7-A13B-1BBFC1B2AAD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3E8-4FE7-A13B-1BBFC1B2AAD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3E8-4FE7-A13B-1BBFC1B2AAD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4304</c:v>
                </c:pt>
                <c:pt idx="3">
                  <c:v>4289</c:v>
                </c:pt>
                <c:pt idx="6">
                  <c:v>4224</c:v>
                </c:pt>
                <c:pt idx="9">
                  <c:v>4259</c:v>
                </c:pt>
                <c:pt idx="12">
                  <c:v>4285</c:v>
                </c:pt>
              </c:numCache>
            </c:numRef>
          </c:val>
          <c:extLst>
            <c:ext xmlns:c16="http://schemas.microsoft.com/office/drawing/2014/chart" uri="{C3380CC4-5D6E-409C-BE32-E72D297353CC}">
              <c16:uniqueId val="{00000007-A3E8-4FE7-A13B-1BBFC1B2AAD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-109</c:v>
                </c:pt>
                <c:pt idx="2">
                  <c:v>#N/A</c:v>
                </c:pt>
                <c:pt idx="3">
                  <c:v>#N/A</c:v>
                </c:pt>
                <c:pt idx="4">
                  <c:v>-227</c:v>
                </c:pt>
                <c:pt idx="5">
                  <c:v>#N/A</c:v>
                </c:pt>
                <c:pt idx="6">
                  <c:v>#N/A</c:v>
                </c:pt>
                <c:pt idx="7">
                  <c:v>-581</c:v>
                </c:pt>
                <c:pt idx="8">
                  <c:v>#N/A</c:v>
                </c:pt>
                <c:pt idx="9">
                  <c:v>#N/A</c:v>
                </c:pt>
                <c:pt idx="10">
                  <c:v>-385</c:v>
                </c:pt>
                <c:pt idx="11">
                  <c:v>#N/A</c:v>
                </c:pt>
                <c:pt idx="12">
                  <c:v>#N/A</c:v>
                </c:pt>
                <c:pt idx="13">
                  <c:v>-325</c:v>
                </c:pt>
                <c:pt idx="14">
                  <c:v>#N/A</c:v>
                </c:pt>
              </c:numCache>
            </c:numRef>
          </c:val>
          <c:smooth val="0"/>
          <c:extLst>
            <c:ext xmlns:c16="http://schemas.microsoft.com/office/drawing/2014/chart" uri="{C3380CC4-5D6E-409C-BE32-E72D297353CC}">
              <c16:uniqueId val="{00000008-A3E8-4FE7-A13B-1BBFC1B2AAD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50495</c:v>
                </c:pt>
                <c:pt idx="5">
                  <c:v>48962</c:v>
                </c:pt>
                <c:pt idx="8">
                  <c:v>49257</c:v>
                </c:pt>
                <c:pt idx="11">
                  <c:v>47831</c:v>
                </c:pt>
                <c:pt idx="14">
                  <c:v>46516</c:v>
                </c:pt>
              </c:numCache>
            </c:numRef>
          </c:val>
          <c:extLst>
            <c:ext xmlns:c16="http://schemas.microsoft.com/office/drawing/2014/chart" uri="{C3380CC4-5D6E-409C-BE32-E72D297353CC}">
              <c16:uniqueId val="{00000000-57BB-4166-B8D1-24DB969A954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6409</c:v>
                </c:pt>
                <c:pt idx="5">
                  <c:v>5925</c:v>
                </c:pt>
                <c:pt idx="8">
                  <c:v>5814</c:v>
                </c:pt>
                <c:pt idx="11">
                  <c:v>5541</c:v>
                </c:pt>
                <c:pt idx="14">
                  <c:v>5484</c:v>
                </c:pt>
              </c:numCache>
            </c:numRef>
          </c:val>
          <c:extLst>
            <c:ext xmlns:c16="http://schemas.microsoft.com/office/drawing/2014/chart" uri="{C3380CC4-5D6E-409C-BE32-E72D297353CC}">
              <c16:uniqueId val="{00000001-57BB-4166-B8D1-24DB969A954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20941</c:v>
                </c:pt>
                <c:pt idx="5">
                  <c:v>21920</c:v>
                </c:pt>
                <c:pt idx="8">
                  <c:v>23900</c:v>
                </c:pt>
                <c:pt idx="11">
                  <c:v>24369</c:v>
                </c:pt>
                <c:pt idx="14">
                  <c:v>24890</c:v>
                </c:pt>
              </c:numCache>
            </c:numRef>
          </c:val>
          <c:extLst>
            <c:ext xmlns:c16="http://schemas.microsoft.com/office/drawing/2014/chart" uri="{C3380CC4-5D6E-409C-BE32-E72D297353CC}">
              <c16:uniqueId val="{00000002-57BB-4166-B8D1-24DB969A954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7BB-4166-B8D1-24DB969A954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7BB-4166-B8D1-24DB969A954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9</c:v>
                </c:pt>
                <c:pt idx="3">
                  <c:v>6</c:v>
                </c:pt>
                <c:pt idx="6">
                  <c:v>1</c:v>
                </c:pt>
                <c:pt idx="9">
                  <c:v>0</c:v>
                </c:pt>
                <c:pt idx="12">
                  <c:v>5</c:v>
                </c:pt>
              </c:numCache>
            </c:numRef>
          </c:val>
          <c:extLst>
            <c:ext xmlns:c16="http://schemas.microsoft.com/office/drawing/2014/chart" uri="{C3380CC4-5D6E-409C-BE32-E72D297353CC}">
              <c16:uniqueId val="{00000005-57BB-4166-B8D1-24DB969A954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10555</c:v>
                </c:pt>
                <c:pt idx="3">
                  <c:v>10489</c:v>
                </c:pt>
                <c:pt idx="6">
                  <c:v>10174</c:v>
                </c:pt>
                <c:pt idx="9">
                  <c:v>10394</c:v>
                </c:pt>
                <c:pt idx="12">
                  <c:v>10722</c:v>
                </c:pt>
              </c:numCache>
            </c:numRef>
          </c:val>
          <c:extLst>
            <c:ext xmlns:c16="http://schemas.microsoft.com/office/drawing/2014/chart" uri="{C3380CC4-5D6E-409C-BE32-E72D297353CC}">
              <c16:uniqueId val="{00000006-57BB-4166-B8D1-24DB969A954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608</c:v>
                </c:pt>
                <c:pt idx="3">
                  <c:v>535</c:v>
                </c:pt>
                <c:pt idx="6">
                  <c:v>461</c:v>
                </c:pt>
                <c:pt idx="9">
                  <c:v>387</c:v>
                </c:pt>
                <c:pt idx="12">
                  <c:v>313</c:v>
                </c:pt>
              </c:numCache>
            </c:numRef>
          </c:val>
          <c:extLst>
            <c:ext xmlns:c16="http://schemas.microsoft.com/office/drawing/2014/chart" uri="{C3380CC4-5D6E-409C-BE32-E72D297353CC}">
              <c16:uniqueId val="{00000007-57BB-4166-B8D1-24DB969A954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10781</c:v>
                </c:pt>
                <c:pt idx="3">
                  <c:v>10117</c:v>
                </c:pt>
                <c:pt idx="6">
                  <c:v>9276</c:v>
                </c:pt>
                <c:pt idx="9">
                  <c:v>8986</c:v>
                </c:pt>
                <c:pt idx="12">
                  <c:v>8400</c:v>
                </c:pt>
              </c:numCache>
            </c:numRef>
          </c:val>
          <c:extLst>
            <c:ext xmlns:c16="http://schemas.microsoft.com/office/drawing/2014/chart" uri="{C3380CC4-5D6E-409C-BE32-E72D297353CC}">
              <c16:uniqueId val="{00000008-57BB-4166-B8D1-24DB969A954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326</c:v>
                </c:pt>
                <c:pt idx="12">
                  <c:v>303</c:v>
                </c:pt>
              </c:numCache>
            </c:numRef>
          </c:val>
          <c:extLst>
            <c:ext xmlns:c16="http://schemas.microsoft.com/office/drawing/2014/chart" uri="{C3380CC4-5D6E-409C-BE32-E72D297353CC}">
              <c16:uniqueId val="{00000009-57BB-4166-B8D1-24DB969A954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33347</c:v>
                </c:pt>
                <c:pt idx="3">
                  <c:v>31947</c:v>
                </c:pt>
                <c:pt idx="6">
                  <c:v>30419</c:v>
                </c:pt>
                <c:pt idx="9">
                  <c:v>27760</c:v>
                </c:pt>
                <c:pt idx="12">
                  <c:v>26769</c:v>
                </c:pt>
              </c:numCache>
            </c:numRef>
          </c:val>
          <c:extLst>
            <c:ext xmlns:c16="http://schemas.microsoft.com/office/drawing/2014/chart" uri="{C3380CC4-5D6E-409C-BE32-E72D297353CC}">
              <c16:uniqueId val="{0000000A-57BB-4166-B8D1-24DB969A954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7BB-4166-B8D1-24DB969A954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11759</c:v>
                </c:pt>
                <c:pt idx="1">
                  <c:v>11767</c:v>
                </c:pt>
                <c:pt idx="2">
                  <c:v>11962</c:v>
                </c:pt>
              </c:numCache>
            </c:numRef>
          </c:val>
          <c:extLst>
            <c:ext xmlns:c16="http://schemas.microsoft.com/office/drawing/2014/chart" uri="{C3380CC4-5D6E-409C-BE32-E72D297353CC}">
              <c16:uniqueId val="{00000000-D95E-4BC6-BBAF-CB6DA65B381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344</c:v>
                </c:pt>
                <c:pt idx="1">
                  <c:v>343</c:v>
                </c:pt>
                <c:pt idx="2">
                  <c:v>341</c:v>
                </c:pt>
              </c:numCache>
            </c:numRef>
          </c:val>
          <c:extLst>
            <c:ext xmlns:c16="http://schemas.microsoft.com/office/drawing/2014/chart" uri="{C3380CC4-5D6E-409C-BE32-E72D297353CC}">
              <c16:uniqueId val="{00000001-D95E-4BC6-BBAF-CB6DA65B381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11657</c:v>
                </c:pt>
                <c:pt idx="1">
                  <c:v>12113</c:v>
                </c:pt>
                <c:pt idx="2">
                  <c:v>12432</c:v>
                </c:pt>
              </c:numCache>
            </c:numRef>
          </c:val>
          <c:extLst>
            <c:ext xmlns:c16="http://schemas.microsoft.com/office/drawing/2014/chart" uri="{C3380CC4-5D6E-409C-BE32-E72D297353CC}">
              <c16:uniqueId val="{00000002-D95E-4BC6-BBAF-CB6DA65B381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192,074
187,321
159.82
80,255,925
74,740,782
4,677,000
42,343,576
26,769,461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を下回っていますが、全国平均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、埼玉県平均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を上回っています。前年度から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ポイント減少しました。臨時財政対策債振替相当額の減少と基準財政需要額の伸びが主要因となっています。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市税をはじめとした歳入の確保に努めるとともに、歳出の見直しを進め、引き続き財政の健全性を維持します。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66040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38117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66040</xdr:rowOff>
    </xdr:from>
    <xdr:to>
      <xdr:col>24</xdr:col>
      <xdr:colOff>12700</xdr:colOff>
      <xdr:row>45</xdr:row>
      <xdr:rowOff>66040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148590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10565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165117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85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148590</xdr:rowOff>
    </xdr:from>
    <xdr:to>
      <xdr:col>23</xdr:col>
      <xdr:colOff>184150</xdr:colOff>
      <xdr:row>41</xdr:row>
      <xdr:rowOff>78740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27940</xdr:rowOff>
    </xdr:from>
    <xdr:to>
      <xdr:col>19</xdr:col>
      <xdr:colOff>133350</xdr:colOff>
      <xdr:row>41</xdr:row>
      <xdr:rowOff>76200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0573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124460</xdr:rowOff>
    </xdr:from>
    <xdr:to>
      <xdr:col>19</xdr:col>
      <xdr:colOff>184150</xdr:colOff>
      <xdr:row>41</xdr:row>
      <xdr:rowOff>54610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64787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151130</xdr:rowOff>
    </xdr:from>
    <xdr:to>
      <xdr:col>15</xdr:col>
      <xdr:colOff>82550</xdr:colOff>
      <xdr:row>41</xdr:row>
      <xdr:rowOff>27940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0091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151130</xdr:rowOff>
    </xdr:from>
    <xdr:to>
      <xdr:col>11</xdr:col>
      <xdr:colOff>31750</xdr:colOff>
      <xdr:row>40</xdr:row>
      <xdr:rowOff>151130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00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97790</xdr:rowOff>
    </xdr:from>
    <xdr:to>
      <xdr:col>23</xdr:col>
      <xdr:colOff>184150</xdr:colOff>
      <xdr:row>42</xdr:row>
      <xdr:rowOff>27940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69867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148590</xdr:rowOff>
    </xdr:from>
    <xdr:to>
      <xdr:col>15</xdr:col>
      <xdr:colOff>133350</xdr:colOff>
      <xdr:row>41</xdr:row>
      <xdr:rowOff>78740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63517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100330</xdr:rowOff>
    </xdr:from>
    <xdr:to>
      <xdr:col>11</xdr:col>
      <xdr:colOff>82550</xdr:colOff>
      <xdr:row>41</xdr:row>
      <xdr:rowOff>30480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15257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100330</xdr:rowOff>
    </xdr:from>
    <xdr:to>
      <xdr:col>7</xdr:col>
      <xdr:colOff>31750</xdr:colOff>
      <xdr:row>41</xdr:row>
      <xdr:rowOff>30480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15257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財政構造の弾力性を示す経常収支比率は、類似団体平均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％、全国平均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％、埼玉県平均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％を下回る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87.6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ポイント減少しました。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今後も市税をはじめとした歳入の確保に努めるとともに、歳出の見直しを進め、弾力性のある財政運営を行います。</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67</xdr:row>
      <xdr:rowOff>55880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4697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143510</xdr:rowOff>
    </xdr:from>
    <xdr:to>
      <xdr:col>23</xdr:col>
      <xdr:colOff>133350</xdr:colOff>
      <xdr:row>62</xdr:row>
      <xdr:rowOff>108796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601960"/>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148183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94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4656</xdr:rowOff>
    </xdr:from>
    <xdr:to>
      <xdr:col>23</xdr:col>
      <xdr:colOff>184150</xdr:colOff>
      <xdr:row>64</xdr:row>
      <xdr:rowOff>106256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22860</xdr:rowOff>
    </xdr:from>
    <xdr:to>
      <xdr:col>19</xdr:col>
      <xdr:colOff>133350</xdr:colOff>
      <xdr:row>62</xdr:row>
      <xdr:rowOff>108796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481310"/>
          <a:ext cx="8890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119804</xdr:rowOff>
    </xdr:from>
    <xdr:to>
      <xdr:col>19</xdr:col>
      <xdr:colOff>184150</xdr:colOff>
      <xdr:row>64</xdr:row>
      <xdr:rowOff>49954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34731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00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22860</xdr:rowOff>
    </xdr:from>
    <xdr:to>
      <xdr:col>15</xdr:col>
      <xdr:colOff>82550</xdr:colOff>
      <xdr:row>62</xdr:row>
      <xdr:rowOff>76623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481310"/>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17780</xdr:rowOff>
    </xdr:from>
    <xdr:to>
      <xdr:col>15</xdr:col>
      <xdr:colOff>133350</xdr:colOff>
      <xdr:row>62</xdr:row>
      <xdr:rowOff>119380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104157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95250</xdr:rowOff>
    </xdr:from>
    <xdr:to>
      <xdr:col>11</xdr:col>
      <xdr:colOff>31750</xdr:colOff>
      <xdr:row>62</xdr:row>
      <xdr:rowOff>76623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553700"/>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103717</xdr:rowOff>
    </xdr:from>
    <xdr:to>
      <xdr:col>11</xdr:col>
      <xdr:colOff>82550</xdr:colOff>
      <xdr:row>64</xdr:row>
      <xdr:rowOff>33867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18644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92710</xdr:rowOff>
    </xdr:from>
    <xdr:to>
      <xdr:col>23</xdr:col>
      <xdr:colOff>184150</xdr:colOff>
      <xdr:row>62</xdr:row>
      <xdr:rowOff>22860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109237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57996</xdr:rowOff>
    </xdr:from>
    <xdr:to>
      <xdr:col>19</xdr:col>
      <xdr:colOff>184150</xdr:colOff>
      <xdr:row>62</xdr:row>
      <xdr:rowOff>159596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169773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45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143510</xdr:rowOff>
    </xdr:from>
    <xdr:to>
      <xdr:col>15</xdr:col>
      <xdr:colOff>133350</xdr:colOff>
      <xdr:row>61</xdr:row>
      <xdr:rowOff>73660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25823</xdr:rowOff>
    </xdr:from>
    <xdr:to>
      <xdr:col>11</xdr:col>
      <xdr:colOff>82550</xdr:colOff>
      <xdr:row>62</xdr:row>
      <xdr:rowOff>127423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137600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44450</xdr:rowOff>
    </xdr:from>
    <xdr:to>
      <xdr:col>7</xdr:col>
      <xdr:colOff>31750</xdr:colOff>
      <xdr:row>61</xdr:row>
      <xdr:rowOff>146050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156227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人件費・物件費等の状況では、人口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人当たりの決算額は、類似団体平均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129,739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円、全国平均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158,103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円、埼玉県平均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125,442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円を下回る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120,934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円減少しました。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新型コロナウイルス感染症対策関係交付金等を活用した事業の減小等によるものです。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今後、増加が見込まれる維持補修費について、公共施設マネジメント計画に基づき抑制に努めます。また、行政改革大綱に基づき指定管理者制度の導入や適正な職員定員管理に努めます。</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13477</xdr:rowOff>
    </xdr:from>
    <xdr:to>
      <xdr:col>23</xdr:col>
      <xdr:colOff>133350</xdr:colOff>
      <xdr:row>88</xdr:row>
      <xdr:rowOff>161947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29477"/>
          <a:ext cx="0" cy="1520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134024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161947</xdr:rowOff>
    </xdr:from>
    <xdr:to>
      <xdr:col>24</xdr:col>
      <xdr:colOff>12700</xdr:colOff>
      <xdr:row>88</xdr:row>
      <xdr:rowOff>161947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99854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7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13477</xdr:rowOff>
    </xdr:from>
    <xdr:to>
      <xdr:col>24</xdr:col>
      <xdr:colOff>12700</xdr:colOff>
      <xdr:row>80</xdr:row>
      <xdr:rowOff>13477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29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45127</xdr:rowOff>
    </xdr:from>
    <xdr:to>
      <xdr:col>23</xdr:col>
      <xdr:colOff>133350</xdr:colOff>
      <xdr:row>82</xdr:row>
      <xdr:rowOff>71583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104027"/>
          <a:ext cx="838200" cy="2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118164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77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146087</xdr:rowOff>
    </xdr:from>
    <xdr:to>
      <xdr:col>23</xdr:col>
      <xdr:colOff>184150</xdr:colOff>
      <xdr:row>83</xdr:row>
      <xdr:rowOff>76237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0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120005</xdr:rowOff>
    </xdr:from>
    <xdr:to>
      <xdr:col>19</xdr:col>
      <xdr:colOff>133350</xdr:colOff>
      <xdr:row>82</xdr:row>
      <xdr:rowOff>71583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07455"/>
          <a:ext cx="889000" cy="12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141399</xdr:rowOff>
    </xdr:from>
    <xdr:to>
      <xdr:col>19</xdr:col>
      <xdr:colOff>184150</xdr:colOff>
      <xdr:row>83</xdr:row>
      <xdr:rowOff>71549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0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56326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86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106395</xdr:rowOff>
    </xdr:from>
    <xdr:to>
      <xdr:col>15</xdr:col>
      <xdr:colOff>82550</xdr:colOff>
      <xdr:row>81</xdr:row>
      <xdr:rowOff>120005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822395"/>
          <a:ext cx="889000" cy="18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84607</xdr:rowOff>
    </xdr:from>
    <xdr:to>
      <xdr:col>15</xdr:col>
      <xdr:colOff>133350</xdr:colOff>
      <xdr:row>83</xdr:row>
      <xdr:rowOff>14757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4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170984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2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71907</xdr:rowOff>
    </xdr:from>
    <xdr:to>
      <xdr:col>11</xdr:col>
      <xdr:colOff>31750</xdr:colOff>
      <xdr:row>80</xdr:row>
      <xdr:rowOff>106395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787907"/>
          <a:ext cx="889000" cy="3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116587</xdr:rowOff>
    </xdr:from>
    <xdr:to>
      <xdr:col>11</xdr:col>
      <xdr:colOff>82550</xdr:colOff>
      <xdr:row>82</xdr:row>
      <xdr:rowOff>46737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0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31514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10103</xdr:rowOff>
    </xdr:from>
    <xdr:to>
      <xdr:col>7</xdr:col>
      <xdr:colOff>31750</xdr:colOff>
      <xdr:row>81</xdr:row>
      <xdr:rowOff>111703</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8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96480</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83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165777</xdr:rowOff>
    </xdr:from>
    <xdr:to>
      <xdr:col>23</xdr:col>
      <xdr:colOff>184150</xdr:colOff>
      <xdr:row>82</xdr:row>
      <xdr:rowOff>95927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5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10854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20783</xdr:rowOff>
    </xdr:from>
    <xdr:to>
      <xdr:col>19</xdr:col>
      <xdr:colOff>184150</xdr:colOff>
      <xdr:row>82</xdr:row>
      <xdr:rowOff>122383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7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132560</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48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69205</xdr:rowOff>
    </xdr:from>
    <xdr:to>
      <xdr:col>15</xdr:col>
      <xdr:colOff>133350</xdr:colOff>
      <xdr:row>81</xdr:row>
      <xdr:rowOff>170805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9532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25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55595</xdr:rowOff>
    </xdr:from>
    <xdr:to>
      <xdr:col>11</xdr:col>
      <xdr:colOff>82550</xdr:colOff>
      <xdr:row>80</xdr:row>
      <xdr:rowOff>157195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77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167372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54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21107</xdr:rowOff>
    </xdr:from>
    <xdr:to>
      <xdr:col>7</xdr:col>
      <xdr:colOff>31750</xdr:colOff>
      <xdr:row>80</xdr:row>
      <xdr:rowOff>122707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73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132884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05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類似団体平均、全国市平均を上回っている状況を踏まえ、今後も引き続き給与水準の適正化を行い、ラスパイレス指数の減少に努めます。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92711</xdr:rowOff>
    </xdr:from>
    <xdr:to>
      <xdr:col>81</xdr:col>
      <xdr:colOff>44450</xdr:colOff>
      <xdr:row>89</xdr:row>
      <xdr:rowOff>142239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08711"/>
          <a:ext cx="0" cy="15925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114316</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7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142239</xdr:rowOff>
    </xdr:from>
    <xdr:to>
      <xdr:col>81</xdr:col>
      <xdr:colOff>133350</xdr:colOff>
      <xdr:row>89</xdr:row>
      <xdr:rowOff>142239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0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7638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5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92711</xdr:rowOff>
    </xdr:from>
    <xdr:to>
      <xdr:col>81</xdr:col>
      <xdr:colOff>133350</xdr:colOff>
      <xdr:row>80</xdr:row>
      <xdr:rowOff>92711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99061</xdr:rowOff>
    </xdr:from>
    <xdr:to>
      <xdr:col>81</xdr:col>
      <xdr:colOff>44450</xdr:colOff>
      <xdr:row>88</xdr:row>
      <xdr:rowOff>48261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5015211"/>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48261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50876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89</xdr:row>
      <xdr:rowOff>69850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50876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149861</xdr:rowOff>
    </xdr:from>
    <xdr:to>
      <xdr:col>73</xdr:col>
      <xdr:colOff>44450</xdr:colOff>
      <xdr:row>86</xdr:row>
      <xdr:rowOff>80011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90188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89</xdr:row>
      <xdr:rowOff>69850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52082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26670</xdr:rowOff>
    </xdr:from>
    <xdr:to>
      <xdr:col>68</xdr:col>
      <xdr:colOff>203200</xdr:colOff>
      <xdr:row>86</xdr:row>
      <xdr:rowOff>128270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138447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138447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20338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3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168911</xdr:rowOff>
    </xdr:from>
    <xdr:to>
      <xdr:col>77</xdr:col>
      <xdr:colOff>95250</xdr:colOff>
      <xdr:row>88</xdr:row>
      <xdr:rowOff>99061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83838</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171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19050</xdr:rowOff>
    </xdr:from>
    <xdr:to>
      <xdr:col>68</xdr:col>
      <xdr:colOff>203200</xdr:colOff>
      <xdr:row>89</xdr:row>
      <xdr:rowOff>120650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105427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合併直後の平成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240</a:t>
          </a:r>
          <a:r>
            <a:rPr kumimoji="1" lang="ja-JP" altLang="en-US" sz="1300">
              <a:latin typeface="ＭＳ Ｐゴシック" panose="020B0600070205080204" pitchFamily="50" charset="-128"/>
              <a:ea typeface="ＭＳ Ｐゴシック" panose="020B0600070205080204" pitchFamily="50" charset="-128"/>
            </a:rPr>
            <a:t>人の削減を行ったことにより、人口千人当たりの職員数は全国平均を大幅に下回っているほか、県内平均も下回っています。</a:t>
          </a:r>
        </a:p>
        <a:p>
          <a:r>
            <a:rPr kumimoji="1" lang="ja-JP" altLang="en-US" sz="1300">
              <a:latin typeface="ＭＳ Ｐゴシック" panose="020B0600070205080204" pitchFamily="50" charset="-128"/>
              <a:ea typeface="ＭＳ Ｐゴシック" panose="020B0600070205080204" pitchFamily="50" charset="-128"/>
            </a:rPr>
            <a:t>　総合振興計画後期基本計画の中で、平成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か年を計画期間とした目標値を策定し、</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人の削減を目標としてきましたが、平成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年度当初時点で達成しました。今後も適正な定員管理に努めます。</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62654</xdr:rowOff>
    </xdr:from>
    <xdr:to>
      <xdr:col>81</xdr:col>
      <xdr:colOff>44450</xdr:colOff>
      <xdr:row>66</xdr:row>
      <xdr:rowOff>46355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067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18432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3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46355</xdr:rowOff>
    </xdr:from>
    <xdr:to>
      <xdr:col>81</xdr:col>
      <xdr:colOff>133350</xdr:colOff>
      <xdr:row>66</xdr:row>
      <xdr:rowOff>46355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36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149031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5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62654</xdr:rowOff>
    </xdr:from>
    <xdr:to>
      <xdr:col>81</xdr:col>
      <xdr:colOff>133350</xdr:colOff>
      <xdr:row>58</xdr:row>
      <xdr:rowOff>62654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0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75142</xdr:rowOff>
    </xdr:from>
    <xdr:to>
      <xdr:col>81</xdr:col>
      <xdr:colOff>44450</xdr:colOff>
      <xdr:row>61</xdr:row>
      <xdr:rowOff>131445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533592"/>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56744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15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84667</xdr:rowOff>
    </xdr:from>
    <xdr:to>
      <xdr:col>81</xdr:col>
      <xdr:colOff>95250</xdr:colOff>
      <xdr:row>62</xdr:row>
      <xdr:rowOff>14817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55033</xdr:rowOff>
    </xdr:from>
    <xdr:to>
      <xdr:col>77</xdr:col>
      <xdr:colOff>44450</xdr:colOff>
      <xdr:row>61</xdr:row>
      <xdr:rowOff>75142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134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60537</xdr:rowOff>
    </xdr:from>
    <xdr:to>
      <xdr:col>77</xdr:col>
      <xdr:colOff>95250</xdr:colOff>
      <xdr:row>61</xdr:row>
      <xdr:rowOff>162137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146914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0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34925</xdr:rowOff>
    </xdr:from>
    <xdr:to>
      <xdr:col>72</xdr:col>
      <xdr:colOff>203200</xdr:colOff>
      <xdr:row>61</xdr:row>
      <xdr:rowOff>55033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933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22860</xdr:rowOff>
    </xdr:from>
    <xdr:to>
      <xdr:col>68</xdr:col>
      <xdr:colOff>152400</xdr:colOff>
      <xdr:row>61</xdr:row>
      <xdr:rowOff>34925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8131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48471</xdr:rowOff>
    </xdr:from>
    <xdr:to>
      <xdr:col>68</xdr:col>
      <xdr:colOff>203200</xdr:colOff>
      <xdr:row>61</xdr:row>
      <xdr:rowOff>150071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134848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48471</xdr:rowOff>
    </xdr:from>
    <xdr:to>
      <xdr:col>64</xdr:col>
      <xdr:colOff>152400</xdr:colOff>
      <xdr:row>61</xdr:row>
      <xdr:rowOff>150071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134848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97172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8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24342</xdr:rowOff>
    </xdr:from>
    <xdr:to>
      <xdr:col>77</xdr:col>
      <xdr:colOff>95250</xdr:colOff>
      <xdr:row>61</xdr:row>
      <xdr:rowOff>125942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136119</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5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4233</xdr:rowOff>
    </xdr:from>
    <xdr:to>
      <xdr:col>73</xdr:col>
      <xdr:colOff>44450</xdr:colOff>
      <xdr:row>61</xdr:row>
      <xdr:rowOff>105833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116010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155575</xdr:rowOff>
    </xdr:from>
    <xdr:to>
      <xdr:col>68</xdr:col>
      <xdr:colOff>203200</xdr:colOff>
      <xdr:row>61</xdr:row>
      <xdr:rowOff>85725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95902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143510</xdr:rowOff>
    </xdr:from>
    <xdr:to>
      <xdr:col>64</xdr:col>
      <xdr:colOff>152400</xdr:colOff>
      <xdr:row>61</xdr:row>
      <xdr:rowOff>73660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83837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％、全国平均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％、埼玉県平均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％を下回る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ポイント減少しました。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市債の新規発行を抑制し、計画的に残高の縮減を図ってきたことにより、近年、一般会計における元利償還金の減少傾向が続いていることによるものです。</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今後は、新たな行政需要や老朽化する公共施設・インフラ施設の更新に対応するため、市債を計画的に発行して財源の平準化及び世代間の負担の均衡を図りながら健全な財政運営に努めます。</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5141</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148668</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5141</xdr:rowOff>
    </xdr:from>
    <xdr:to>
      <xdr:col>81</xdr:col>
      <xdr:colOff>133350</xdr:colOff>
      <xdr:row>45</xdr:row>
      <xdr:rowOff>5141</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169333</xdr:rowOff>
    </xdr:from>
    <xdr:to>
      <xdr:col>81</xdr:col>
      <xdr:colOff>44450</xdr:colOff>
      <xdr:row>37</xdr:row>
      <xdr:rowOff>9374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34153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25296</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83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53219</xdr:rowOff>
    </xdr:from>
    <xdr:to>
      <xdr:col>81</xdr:col>
      <xdr:colOff>95250</xdr:colOff>
      <xdr:row>40</xdr:row>
      <xdr:rowOff>154819</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9374</xdr:rowOff>
    </xdr:from>
    <xdr:to>
      <xdr:col>77</xdr:col>
      <xdr:colOff>44450</xdr:colOff>
      <xdr:row>37</xdr:row>
      <xdr:rowOff>32355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35302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18748</xdr:rowOff>
    </xdr:from>
    <xdr:to>
      <xdr:col>77</xdr:col>
      <xdr:colOff>95250</xdr:colOff>
      <xdr:row>40</xdr:row>
      <xdr:rowOff>120348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7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105125</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6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32355</xdr:rowOff>
    </xdr:from>
    <xdr:to>
      <xdr:col>72</xdr:col>
      <xdr:colOff>203200</xdr:colOff>
      <xdr:row>37</xdr:row>
      <xdr:rowOff>124278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376005"/>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124278</xdr:rowOff>
    </xdr:from>
    <xdr:to>
      <xdr:col>68</xdr:col>
      <xdr:colOff>152400</xdr:colOff>
      <xdr:row>38</xdr:row>
      <xdr:rowOff>21772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4679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47672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59162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118533</xdr:rowOff>
    </xdr:from>
    <xdr:to>
      <xdr:col>81</xdr:col>
      <xdr:colOff>95250</xdr:colOff>
      <xdr:row>37</xdr:row>
      <xdr:rowOff>48683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39810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21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130024</xdr:rowOff>
    </xdr:from>
    <xdr:to>
      <xdr:col>77</xdr:col>
      <xdr:colOff>95250</xdr:colOff>
      <xdr:row>37</xdr:row>
      <xdr:rowOff>60174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30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70351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07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153005</xdr:rowOff>
    </xdr:from>
    <xdr:to>
      <xdr:col>73</xdr:col>
      <xdr:colOff>44450</xdr:colOff>
      <xdr:row>37</xdr:row>
      <xdr:rowOff>83155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32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93332</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09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73478</xdr:rowOff>
    </xdr:from>
    <xdr:to>
      <xdr:col>68</xdr:col>
      <xdr:colOff>203200</xdr:colOff>
      <xdr:row>38</xdr:row>
      <xdr:rowOff>3628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13805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142422</xdr:rowOff>
    </xdr:from>
    <xdr:to>
      <xdr:col>64</xdr:col>
      <xdr:colOff>152400</xdr:colOff>
      <xdr:row>38</xdr:row>
      <xdr:rowOff>72572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82749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将来負担額に対して充当可能財源が上回るため、平成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年度から引き続き将来負担比率は算定されませんでした。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市債の新規発行を抑制し、計画的に残高の縮減を図ってきたこと、企業債や組合債の残高が減少していること、将来に備えた基金の積立額が増加したことなどによります。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今後は、新たな行政需要や老朽化する公共施設・インフラ施設の更新に対応するため、市債を計画的に発行して財源の平準化及び世代間の負担の均衡を図りながら健全な財政運営に努めます。</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68686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40763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1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68686</xdr:rowOff>
    </xdr:from>
    <xdr:to>
      <xdr:col>81</xdr:col>
      <xdr:colOff>133350</xdr:colOff>
      <xdr:row>22</xdr:row>
      <xdr:rowOff>68686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4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165117</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138748</xdr:rowOff>
    </xdr:from>
    <xdr:to>
      <xdr:col>77</xdr:col>
      <xdr:colOff>95250</xdr:colOff>
      <xdr:row>15</xdr:row>
      <xdr:rowOff>68898</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53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79075</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07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11536</xdr:rowOff>
    </xdr:from>
    <xdr:to>
      <xdr:col>73</xdr:col>
      <xdr:colOff>44450</xdr:colOff>
      <xdr:row>15</xdr:row>
      <xdr:rowOff>113136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58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123313</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35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110067</xdr:rowOff>
    </xdr:from>
    <xdr:to>
      <xdr:col>68</xdr:col>
      <xdr:colOff>203200</xdr:colOff>
      <xdr:row>16</xdr:row>
      <xdr:rowOff>40217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50394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45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130175</xdr:rowOff>
    </xdr:from>
    <xdr:to>
      <xdr:col>64</xdr:col>
      <xdr:colOff>152400</xdr:colOff>
      <xdr:row>16</xdr:row>
      <xdr:rowOff>60325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70502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192,074
187,321
159.82
80,255,925
74,740,782
4,677,000
42,343,576
26,769,461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a:t>
          </a:r>
          <a:r>
            <a:rPr kumimoji="1" lang="en-US" altLang="ja-JP" sz="1300">
              <a:latin typeface="ＭＳ Ｐゴシック" panose="020B0600070205080204" pitchFamily="50" charset="-128"/>
              <a:ea typeface="ＭＳ Ｐゴシック" panose="020B0600070205080204" pitchFamily="50" charset="-128"/>
            </a:rPr>
            <a:t>25.5</a:t>
          </a:r>
          <a:r>
            <a:rPr kumimoji="1" lang="ja-JP" altLang="en-US" sz="1300">
              <a:latin typeface="ＭＳ Ｐゴシック" panose="020B0600070205080204" pitchFamily="50" charset="-128"/>
              <a:ea typeface="ＭＳ Ｐゴシック" panose="020B0600070205080204" pitchFamily="50" charset="-128"/>
            </a:rPr>
            <a:t>％、埼玉県平均</a:t>
          </a:r>
          <a:r>
            <a:rPr kumimoji="1" lang="en-US" altLang="ja-JP" sz="1300">
              <a:latin typeface="ＭＳ Ｐゴシック" panose="020B0600070205080204" pitchFamily="50" charset="-128"/>
              <a:ea typeface="ＭＳ Ｐゴシック" panose="020B0600070205080204" pitchFamily="50" charset="-128"/>
            </a:rPr>
            <a:t>25.3</a:t>
          </a:r>
          <a:r>
            <a:rPr kumimoji="1" lang="ja-JP" altLang="en-US" sz="1300">
              <a:latin typeface="ＭＳ Ｐゴシック" panose="020B0600070205080204" pitchFamily="50" charset="-128"/>
              <a:ea typeface="ＭＳ Ｐゴシック" panose="020B0600070205080204" pitchFamily="50" charset="-128"/>
            </a:rPr>
            <a:t>％を上回る</a:t>
          </a:r>
          <a:r>
            <a:rPr kumimoji="1" lang="en-US" altLang="ja-JP" sz="1300">
              <a:latin typeface="ＭＳ Ｐゴシック" panose="020B0600070205080204" pitchFamily="50" charset="-128"/>
              <a:ea typeface="ＭＳ Ｐゴシック" panose="020B0600070205080204" pitchFamily="50" charset="-128"/>
            </a:rPr>
            <a:t>25.7</a:t>
          </a:r>
          <a:r>
            <a:rPr kumimoji="1" lang="ja-JP" altLang="en-US" sz="1300">
              <a:latin typeface="ＭＳ Ｐゴシック" panose="020B0600070205080204" pitchFamily="50" charset="-128"/>
              <a:ea typeface="ＭＳ Ｐゴシック" panose="020B0600070205080204" pitchFamily="50" charset="-128"/>
            </a:rPr>
            <a:t>％で前年度から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ポイント減少しています。</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年度においては、定年退職者数の減による退職手当の減があったためです。</a:t>
          </a:r>
        </a:p>
        <a:p>
          <a:r>
            <a:rPr kumimoji="1" lang="ja-JP" altLang="en-US" sz="1300">
              <a:latin typeface="ＭＳ Ｐゴシック" panose="020B0600070205080204" pitchFamily="50" charset="-128"/>
              <a:ea typeface="ＭＳ Ｐゴシック" panose="020B0600070205080204" pitchFamily="50" charset="-128"/>
            </a:rPr>
            <a:t>　今後も引き続き、適正な職員定員管理を行います。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84138</xdr:rowOff>
    </xdr:from>
    <xdr:to>
      <xdr:col>24</xdr:col>
      <xdr:colOff>25400</xdr:colOff>
      <xdr:row>41</xdr:row>
      <xdr:rowOff>127000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1988"/>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99077</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127000</xdr:rowOff>
    </xdr:from>
    <xdr:to>
      <xdr:col>24</xdr:col>
      <xdr:colOff>114300</xdr:colOff>
      <xdr:row>41</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15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170515</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8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84138</xdr:rowOff>
    </xdr:from>
    <xdr:to>
      <xdr:col>24</xdr:col>
      <xdr:colOff>114300</xdr:colOff>
      <xdr:row>33</xdr:row>
      <xdr:rowOff>84138</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26988</xdr:rowOff>
    </xdr:from>
    <xdr:to>
      <xdr:col>24</xdr:col>
      <xdr:colOff>25400</xdr:colOff>
      <xdr:row>37</xdr:row>
      <xdr:rowOff>155575</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987800" y="6370638"/>
          <a:ext cx="838200" cy="1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135590</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13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119063</xdr:rowOff>
    </xdr:from>
    <xdr:to>
      <xdr:col>24</xdr:col>
      <xdr:colOff>76200</xdr:colOff>
      <xdr:row>37</xdr:row>
      <xdr:rowOff>49213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29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155575</xdr:rowOff>
    </xdr:from>
    <xdr:to>
      <xdr:col>19</xdr:col>
      <xdr:colOff>187325</xdr:colOff>
      <xdr:row>38</xdr:row>
      <xdr:rowOff>26988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3098800" y="6499225"/>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161925</xdr:rowOff>
    </xdr:from>
    <xdr:to>
      <xdr:col>20</xdr:col>
      <xdr:colOff>38100</xdr:colOff>
      <xdr:row>37</xdr:row>
      <xdr:rowOff>92075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102252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103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26988</xdr:rowOff>
    </xdr:from>
    <xdr:to>
      <xdr:col>15</xdr:col>
      <xdr:colOff>98425</xdr:colOff>
      <xdr:row>38</xdr:row>
      <xdr:rowOff>84138</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2209800" y="654208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104775</xdr:rowOff>
    </xdr:from>
    <xdr:to>
      <xdr:col>15</xdr:col>
      <xdr:colOff>149225</xdr:colOff>
      <xdr:row>37</xdr:row>
      <xdr:rowOff>34925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2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45102</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04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84138</xdr:rowOff>
    </xdr:from>
    <xdr:to>
      <xdr:col>11</xdr:col>
      <xdr:colOff>9525</xdr:colOff>
      <xdr:row>38</xdr:row>
      <xdr:rowOff>84138</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6427788"/>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104775</xdr:rowOff>
    </xdr:from>
    <xdr:to>
      <xdr:col>11</xdr:col>
      <xdr:colOff>60325</xdr:colOff>
      <xdr:row>38</xdr:row>
      <xdr:rowOff>34925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45102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21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102252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147638</xdr:rowOff>
    </xdr:from>
    <xdr:to>
      <xdr:col>24</xdr:col>
      <xdr:colOff>76200</xdr:colOff>
      <xdr:row>37</xdr:row>
      <xdr:rowOff>77788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31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119715</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29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104775</xdr:rowOff>
    </xdr:from>
    <xdr:to>
      <xdr:col>20</xdr:col>
      <xdr:colOff>38100</xdr:colOff>
      <xdr:row>38</xdr:row>
      <xdr:rowOff>34925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4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19702</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534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147638</xdr:rowOff>
    </xdr:from>
    <xdr:to>
      <xdr:col>15</xdr:col>
      <xdr:colOff>149225</xdr:colOff>
      <xdr:row>38</xdr:row>
      <xdr:rowOff>77788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49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62565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65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33338</xdr:rowOff>
    </xdr:from>
    <xdr:to>
      <xdr:col>11</xdr:col>
      <xdr:colOff>60325</xdr:colOff>
      <xdr:row>38</xdr:row>
      <xdr:rowOff>134938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54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119715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63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33338</xdr:rowOff>
    </xdr:from>
    <xdr:to>
      <xdr:col>6</xdr:col>
      <xdr:colOff>171450</xdr:colOff>
      <xdr:row>37</xdr:row>
      <xdr:rowOff>134938</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37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119715</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46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全国平均が</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％ですが、類似団体平均</a:t>
          </a:r>
          <a:r>
            <a:rPr kumimoji="1" lang="en-US" altLang="ja-JP" sz="1300">
              <a:latin typeface="ＭＳ Ｐゴシック" panose="020B0600070205080204" pitchFamily="50" charset="-128"/>
              <a:ea typeface="ＭＳ Ｐゴシック" panose="020B0600070205080204" pitchFamily="50" charset="-128"/>
            </a:rPr>
            <a:t>17.4</a:t>
          </a:r>
          <a:r>
            <a:rPr kumimoji="1" lang="ja-JP" altLang="en-US" sz="1300">
              <a:latin typeface="ＭＳ Ｐゴシック" panose="020B0600070205080204" pitchFamily="50" charset="-128"/>
              <a:ea typeface="ＭＳ Ｐゴシック" panose="020B0600070205080204" pitchFamily="50" charset="-128"/>
            </a:rPr>
            <a:t>％、埼玉県平均</a:t>
          </a:r>
          <a:r>
            <a:rPr kumimoji="1" lang="en-US" altLang="ja-JP" sz="1300">
              <a:latin typeface="ＭＳ Ｐゴシック" panose="020B0600070205080204" pitchFamily="50" charset="-128"/>
              <a:ea typeface="ＭＳ Ｐゴシック" panose="020B0600070205080204" pitchFamily="50" charset="-128"/>
            </a:rPr>
            <a:t>19.0</a:t>
          </a:r>
          <a:r>
            <a:rPr kumimoji="1" lang="ja-JP" altLang="en-US" sz="1300">
              <a:latin typeface="ＭＳ Ｐゴシック" panose="020B0600070205080204" pitchFamily="50" charset="-128"/>
              <a:ea typeface="ＭＳ Ｐゴシック" panose="020B0600070205080204" pitchFamily="50" charset="-128"/>
            </a:rPr>
            <a:t>％を下回る</a:t>
          </a:r>
          <a:r>
            <a:rPr kumimoji="1" lang="en-US" altLang="ja-JP" sz="1300">
              <a:latin typeface="ＭＳ Ｐゴシック" panose="020B0600070205080204" pitchFamily="50" charset="-128"/>
              <a:ea typeface="ＭＳ Ｐゴシック" panose="020B0600070205080204" pitchFamily="50" charset="-128"/>
            </a:rPr>
            <a:t>16.4</a:t>
          </a:r>
          <a:r>
            <a:rPr kumimoji="1" lang="ja-JP" altLang="en-US" sz="1300">
              <a:latin typeface="ＭＳ Ｐゴシック" panose="020B0600070205080204" pitchFamily="50" charset="-128"/>
              <a:ea typeface="ＭＳ Ｐゴシック" panose="020B0600070205080204" pitchFamily="50" charset="-128"/>
            </a:rPr>
            <a:t>％で、前年度から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ポイント減少しています。</a:t>
          </a:r>
        </a:p>
        <a:p>
          <a:r>
            <a:rPr kumimoji="1" lang="ja-JP" altLang="en-US" sz="1300">
              <a:latin typeface="ＭＳ Ｐゴシック" panose="020B0600070205080204" pitchFamily="50" charset="-128"/>
              <a:ea typeface="ＭＳ Ｐゴシック" panose="020B0600070205080204" pitchFamily="50" charset="-128"/>
            </a:rPr>
            <a:t>新型コロナウイル感染症対策関連の事業が減少しました。　</a:t>
          </a:r>
        </a:p>
        <a:p>
          <a:r>
            <a:rPr kumimoji="1" lang="ja-JP" altLang="en-US" sz="1300">
              <a:latin typeface="ＭＳ Ｐゴシック" panose="020B0600070205080204" pitchFamily="50" charset="-128"/>
              <a:ea typeface="ＭＳ Ｐゴシック" panose="020B0600070205080204" pitchFamily="50" charset="-128"/>
            </a:rPr>
            <a:t>　今後も、</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や新たな行政需要に対応するため、民間委託による物件費の増が見込まれますが、業務の効率化を図り、健全な財政運営に努めます。</a:t>
          </a: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a:extLst>
            <a:ext uri="{FF2B5EF4-FFF2-40B4-BE49-F238E27FC236}">
              <a16:creationId xmlns:a16="http://schemas.microsoft.com/office/drawing/2014/main" id="{00000000-0008-0000-0400-00007F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61686</xdr:rowOff>
    </xdr:from>
    <xdr:to>
      <xdr:col>82</xdr:col>
      <xdr:colOff>107950</xdr:colOff>
      <xdr:row>21</xdr:row>
      <xdr:rowOff>20864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6510000" y="211908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164391</xdr:rowOff>
    </xdr:from>
    <xdr:ext cx="762000" cy="259045"/>
    <xdr:sp macro="" textlink="">
      <xdr:nvSpPr>
        <xdr:cNvPr id="129" name="物件費最小値テキスト">
          <a:extLst>
            <a:ext uri="{FF2B5EF4-FFF2-40B4-BE49-F238E27FC236}">
              <a16:creationId xmlns:a16="http://schemas.microsoft.com/office/drawing/2014/main" id="{00000000-0008-0000-0400-000081000000}"/>
            </a:ext>
          </a:extLst>
        </xdr:cNvPr>
        <xdr:cNvSpPr txBox="1"/>
      </xdr:nvSpPr>
      <xdr:spPr>
        <a:xfrm>
          <a:off x="16598900" y="359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20864</xdr:rowOff>
    </xdr:from>
    <xdr:to>
      <xdr:col>82</xdr:col>
      <xdr:colOff>196850</xdr:colOff>
      <xdr:row>21</xdr:row>
      <xdr:rowOff>20864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3621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148063</xdr:rowOff>
    </xdr:from>
    <xdr:ext cx="762000" cy="259045"/>
    <xdr:sp macro="" textlink="">
      <xdr:nvSpPr>
        <xdr:cNvPr id="131" name="物件費最大値テキスト">
          <a:extLst>
            <a:ext uri="{FF2B5EF4-FFF2-40B4-BE49-F238E27FC236}">
              <a16:creationId xmlns:a16="http://schemas.microsoft.com/office/drawing/2014/main" id="{00000000-0008-0000-0400-000083000000}"/>
            </a:ext>
          </a:extLst>
        </xdr:cNvPr>
        <xdr:cNvSpPr txBox="1"/>
      </xdr:nvSpPr>
      <xdr:spPr>
        <a:xfrm>
          <a:off x="16598900" y="18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61686</xdr:rowOff>
    </xdr:from>
    <xdr:to>
      <xdr:col>82</xdr:col>
      <xdr:colOff>196850</xdr:colOff>
      <xdr:row>12</xdr:row>
      <xdr:rowOff>61686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6421100" y="211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159657</xdr:rowOff>
    </xdr:from>
    <xdr:to>
      <xdr:col>82</xdr:col>
      <xdr:colOff>107950</xdr:colOff>
      <xdr:row>15</xdr:row>
      <xdr:rowOff>86179</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5671800" y="2559957"/>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72770</xdr:rowOff>
    </xdr:from>
    <xdr:ext cx="762000" cy="259045"/>
    <xdr:sp macro="" textlink="">
      <xdr:nvSpPr>
        <xdr:cNvPr id="134" name="物件費平均値テキスト">
          <a:extLst>
            <a:ext uri="{FF2B5EF4-FFF2-40B4-BE49-F238E27FC236}">
              <a16:creationId xmlns:a16="http://schemas.microsoft.com/office/drawing/2014/main" id="{00000000-0008-0000-0400-000086000000}"/>
            </a:ext>
          </a:extLst>
        </xdr:cNvPr>
        <xdr:cNvSpPr txBox="1"/>
      </xdr:nvSpPr>
      <xdr:spPr>
        <a:xfrm>
          <a:off x="16598900" y="2644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100693</xdr:rowOff>
    </xdr:from>
    <xdr:to>
      <xdr:col>82</xdr:col>
      <xdr:colOff>158750</xdr:colOff>
      <xdr:row>16</xdr:row>
      <xdr:rowOff>30843</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64592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45357</xdr:rowOff>
    </xdr:from>
    <xdr:to>
      <xdr:col>78</xdr:col>
      <xdr:colOff>69850</xdr:colOff>
      <xdr:row>15</xdr:row>
      <xdr:rowOff>86179</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4782800" y="2445657"/>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35379</xdr:rowOff>
    </xdr:from>
    <xdr:to>
      <xdr:col>78</xdr:col>
      <xdr:colOff>120650</xdr:colOff>
      <xdr:row>15</xdr:row>
      <xdr:rowOff>136979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5621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147156</xdr:rowOff>
    </xdr:from>
    <xdr:ext cx="7366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29029</xdr:rowOff>
    </xdr:from>
    <xdr:to>
      <xdr:col>73</xdr:col>
      <xdr:colOff>180975</xdr:colOff>
      <xdr:row>14</xdr:row>
      <xdr:rowOff>45357</xdr:rowOff>
    </xdr:to>
    <xdr:cxnSp macro="">
      <xdr:nvCxnSpPr>
        <xdr:cNvPr id="139" name="直線コネクタ 138">
          <a:extLst>
            <a:ext uri="{FF2B5EF4-FFF2-40B4-BE49-F238E27FC236}">
              <a16:creationId xmlns:a16="http://schemas.microsoft.com/office/drawing/2014/main" id="{00000000-0008-0000-0400-00008B000000}"/>
            </a:ext>
          </a:extLst>
        </xdr:cNvPr>
        <xdr:cNvCxnSpPr/>
      </xdr:nvCxnSpPr>
      <xdr:spPr>
        <a:xfrm>
          <a:off x="13893800" y="24293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43543</xdr:rowOff>
    </xdr:from>
    <xdr:to>
      <xdr:col>74</xdr:col>
      <xdr:colOff>31750</xdr:colOff>
      <xdr:row>14</xdr:row>
      <xdr:rowOff>145143</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4732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129920</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401800" y="253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29029</xdr:rowOff>
    </xdr:from>
    <xdr:to>
      <xdr:col>69</xdr:col>
      <xdr:colOff>92075</xdr:colOff>
      <xdr:row>14</xdr:row>
      <xdr:rowOff>29029</xdr:rowOff>
    </xdr:to>
    <xdr:cxnSp macro="">
      <xdr:nvCxnSpPr>
        <xdr:cNvPr id="142" name="直線コネクタ 141">
          <a:extLst>
            <a:ext uri="{FF2B5EF4-FFF2-40B4-BE49-F238E27FC236}">
              <a16:creationId xmlns:a16="http://schemas.microsoft.com/office/drawing/2014/main" id="{00000000-0008-0000-0400-00008E000000}"/>
            </a:ext>
          </a:extLst>
        </xdr:cNvPr>
        <xdr:cNvCxnSpPr/>
      </xdr:nvCxnSpPr>
      <xdr:spPr>
        <a:xfrm>
          <a:off x="13004800" y="24293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92529</xdr:rowOff>
    </xdr:from>
    <xdr:to>
      <xdr:col>69</xdr:col>
      <xdr:colOff>142875</xdr:colOff>
      <xdr:row>15</xdr:row>
      <xdr:rowOff>22679</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3843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7456</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512800" y="257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149679</xdr:rowOff>
    </xdr:from>
    <xdr:to>
      <xdr:col>65</xdr:col>
      <xdr:colOff>53975</xdr:colOff>
      <xdr:row>16</xdr:row>
      <xdr:rowOff>79829</xdr:rowOff>
    </xdr:to>
    <xdr:sp macro="" textlink="">
      <xdr:nvSpPr>
        <xdr:cNvPr id="145" name="フローチャート: 判断 144">
          <a:extLst>
            <a:ext uri="{FF2B5EF4-FFF2-40B4-BE49-F238E27FC236}">
              <a16:creationId xmlns:a16="http://schemas.microsoft.com/office/drawing/2014/main" id="{00000000-0008-0000-0400-000091000000}"/>
            </a:ext>
          </a:extLst>
        </xdr:cNvPr>
        <xdr:cNvSpPr/>
      </xdr:nvSpPr>
      <xdr:spPr>
        <a:xfrm>
          <a:off x="12954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64606</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623800" y="28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108857</xdr:rowOff>
    </xdr:from>
    <xdr:to>
      <xdr:col>82</xdr:col>
      <xdr:colOff>158750</xdr:colOff>
      <xdr:row>15</xdr:row>
      <xdr:rowOff>39007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64592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125384</xdr:rowOff>
    </xdr:from>
    <xdr:ext cx="762000" cy="259045"/>
    <xdr:sp macro="" textlink="">
      <xdr:nvSpPr>
        <xdr:cNvPr id="153" name="物件費該当値テキスト">
          <a:extLst>
            <a:ext uri="{FF2B5EF4-FFF2-40B4-BE49-F238E27FC236}">
              <a16:creationId xmlns:a16="http://schemas.microsoft.com/office/drawing/2014/main" id="{00000000-0008-0000-0400-000099000000}"/>
            </a:ext>
          </a:extLst>
        </xdr:cNvPr>
        <xdr:cNvSpPr txBox="1"/>
      </xdr:nvSpPr>
      <xdr:spPr>
        <a:xfrm>
          <a:off x="165989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35379</xdr:rowOff>
    </xdr:from>
    <xdr:to>
      <xdr:col>78</xdr:col>
      <xdr:colOff>120650</xdr:colOff>
      <xdr:row>15</xdr:row>
      <xdr:rowOff>136979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5621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121756</xdr:rowOff>
    </xdr:from>
    <xdr:ext cx="7366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5290800" y="2693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166007</xdr:rowOff>
    </xdr:from>
    <xdr:to>
      <xdr:col>74</xdr:col>
      <xdr:colOff>31750</xdr:colOff>
      <xdr:row>14</xdr:row>
      <xdr:rowOff>96157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4732000" y="239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106334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4401800" y="216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149679</xdr:rowOff>
    </xdr:from>
    <xdr:to>
      <xdr:col>69</xdr:col>
      <xdr:colOff>142875</xdr:colOff>
      <xdr:row>14</xdr:row>
      <xdr:rowOff>79829</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3843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90006</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3512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149679</xdr:rowOff>
    </xdr:from>
    <xdr:to>
      <xdr:col>65</xdr:col>
      <xdr:colOff>53975</xdr:colOff>
      <xdr:row>14</xdr:row>
      <xdr:rowOff>79829</xdr:rowOff>
    </xdr:to>
    <xdr:sp macro="" textlink="">
      <xdr:nvSpPr>
        <xdr:cNvPr id="160" name="楕円 159">
          <a:extLst>
            <a:ext uri="{FF2B5EF4-FFF2-40B4-BE49-F238E27FC236}">
              <a16:creationId xmlns:a16="http://schemas.microsoft.com/office/drawing/2014/main" id="{00000000-0008-0000-0400-0000A0000000}"/>
            </a:ext>
          </a:extLst>
        </xdr:cNvPr>
        <xdr:cNvSpPr/>
      </xdr:nvSpPr>
      <xdr:spPr>
        <a:xfrm>
          <a:off x="12954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90006</xdr:rowOff>
    </xdr:from>
    <xdr:ext cx="762000" cy="25904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12623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a:extLst>
            <a:ext uri="{FF2B5EF4-FFF2-40B4-BE49-F238E27FC236}">
              <a16:creationId xmlns:a16="http://schemas.microsoft.com/office/drawing/2014/main" id="{00000000-0008-0000-0400-0000AA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a:extLst>
            <a:ext uri="{FF2B5EF4-FFF2-40B4-BE49-F238E27FC236}">
              <a16:creationId xmlns:a16="http://schemas.microsoft.com/office/drawing/2014/main" id="{00000000-0008-0000-0400-0000AB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％、全国平均</a:t>
          </a:r>
          <a:r>
            <a:rPr kumimoji="1" lang="en-US" altLang="ja-JP" sz="1300">
              <a:latin typeface="ＭＳ Ｐゴシック" panose="020B0600070205080204" pitchFamily="50" charset="-128"/>
              <a:ea typeface="ＭＳ Ｐゴシック" panose="020B0600070205080204" pitchFamily="50" charset="-128"/>
            </a:rPr>
            <a:t>13.2</a:t>
          </a:r>
          <a:r>
            <a:rPr kumimoji="1" lang="ja-JP" altLang="en-US" sz="1300">
              <a:latin typeface="ＭＳ Ｐゴシック" panose="020B0600070205080204" pitchFamily="50" charset="-128"/>
              <a:ea typeface="ＭＳ Ｐゴシック" panose="020B0600070205080204" pitchFamily="50" charset="-128"/>
            </a:rPr>
            <a:t>％、埼玉県平均</a:t>
          </a:r>
          <a:r>
            <a:rPr kumimoji="1" lang="en-US" altLang="ja-JP" sz="1300">
              <a:latin typeface="ＭＳ Ｐゴシック" panose="020B0600070205080204" pitchFamily="50" charset="-128"/>
              <a:ea typeface="ＭＳ Ｐゴシック" panose="020B0600070205080204" pitchFamily="50" charset="-128"/>
            </a:rPr>
            <a:t>13.9</a:t>
          </a:r>
          <a:r>
            <a:rPr kumimoji="1" lang="ja-JP" altLang="en-US" sz="1300">
              <a:latin typeface="ＭＳ Ｐゴシック" panose="020B0600070205080204" pitchFamily="50" charset="-128"/>
              <a:ea typeface="ＭＳ Ｐゴシック" panose="020B0600070205080204" pitchFamily="50" charset="-128"/>
            </a:rPr>
            <a:t>％を下回る</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％で前年度から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ポイント増加しています。</a:t>
          </a:r>
        </a:p>
        <a:p>
          <a:r>
            <a:rPr kumimoji="1" lang="ja-JP" altLang="en-US" sz="1300">
              <a:latin typeface="ＭＳ Ｐゴシック" panose="020B0600070205080204" pitchFamily="50" charset="-128"/>
              <a:ea typeface="ＭＳ Ｐゴシック" panose="020B0600070205080204" pitchFamily="50" charset="-128"/>
            </a:rPr>
            <a:t>　価格高騰重点支援事業の実施、生活保護事業や障害者自立支援給付事業等が受給者数の増により増加しています。</a:t>
          </a:r>
        </a:p>
      </xdr:txBody>
    </xdr:sp>
    <xdr:clientData/>
  </xdr:twoCellAnchor>
  <xdr:oneCellAnchor>
    <xdr:from>
      <xdr:col>3</xdr:col>
      <xdr:colOff>123825</xdr:colOff>
      <xdr:row>49</xdr:row>
      <xdr:rowOff>107950</xdr:rowOff>
    </xdr:from>
    <xdr:ext cx="298543" cy="225703"/>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90" name="扶助費グラフ枠">
          <a:extLst>
            <a:ext uri="{FF2B5EF4-FFF2-40B4-BE49-F238E27FC236}">
              <a16:creationId xmlns:a16="http://schemas.microsoft.com/office/drawing/2014/main" id="{00000000-0008-0000-0400-0000BE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62</xdr:row>
      <xdr:rowOff>45357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4826000" y="9205685"/>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17434</xdr:rowOff>
    </xdr:from>
    <xdr:ext cx="762000" cy="259045"/>
    <xdr:sp macro="" textlink="">
      <xdr:nvSpPr>
        <xdr:cNvPr id="192" name="扶助費最小値テキスト">
          <a:extLst>
            <a:ext uri="{FF2B5EF4-FFF2-40B4-BE49-F238E27FC236}">
              <a16:creationId xmlns:a16="http://schemas.microsoft.com/office/drawing/2014/main" id="{00000000-0008-0000-0400-0000C0000000}"/>
            </a:ext>
          </a:extLst>
        </xdr:cNvPr>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45357</xdr:rowOff>
    </xdr:from>
    <xdr:to>
      <xdr:col>24</xdr:col>
      <xdr:colOff>114300</xdr:colOff>
      <xdr:row>62</xdr:row>
      <xdr:rowOff>45357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94" name="扶助費最大値テキスト">
          <a:extLst>
            <a:ext uri="{FF2B5EF4-FFF2-40B4-BE49-F238E27FC236}">
              <a16:creationId xmlns:a16="http://schemas.microsoft.com/office/drawing/2014/main" id="{00000000-0008-0000-0400-0000C2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78015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3987800" y="96139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121755</xdr:rowOff>
    </xdr:from>
    <xdr:ext cx="762000" cy="259045"/>
    <xdr:sp macro="" textlink="">
      <xdr:nvSpPr>
        <xdr:cNvPr id="197" name="扶助費平均値テキスト">
          <a:extLst>
            <a:ext uri="{FF2B5EF4-FFF2-40B4-BE49-F238E27FC236}">
              <a16:creationId xmlns:a16="http://schemas.microsoft.com/office/drawing/2014/main" id="{00000000-0008-0000-0400-0000C5000000}"/>
            </a:ext>
          </a:extLst>
        </xdr:cNvPr>
        <xdr:cNvSpPr txBox="1"/>
      </xdr:nvSpPr>
      <xdr:spPr>
        <a:xfrm>
          <a:off x="4914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56</xdr:row>
      <xdr:rowOff>12700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3098800" y="95485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35378</xdr:rowOff>
    </xdr:from>
    <xdr:to>
      <xdr:col>20</xdr:col>
      <xdr:colOff>38100</xdr:colOff>
      <xdr:row>57</xdr:row>
      <xdr:rowOff>136978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937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121755</xdr:rowOff>
    </xdr:from>
    <xdr:ext cx="7366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606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56</xdr:row>
      <xdr:rowOff>143328</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flipV="1">
          <a:off x="2209800" y="95485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143328</xdr:rowOff>
    </xdr:from>
    <xdr:to>
      <xdr:col>11</xdr:col>
      <xdr:colOff>9525</xdr:colOff>
      <xdr:row>57</xdr:row>
      <xdr:rowOff>118835</xdr:rowOff>
    </xdr:to>
    <xdr:cxnSp macro="">
      <xdr:nvCxnSpPr>
        <xdr:cNvPr id="205" name="直線コネクタ 204">
          <a:extLst>
            <a:ext uri="{FF2B5EF4-FFF2-40B4-BE49-F238E27FC236}">
              <a16:creationId xmlns:a16="http://schemas.microsoft.com/office/drawing/2014/main" id="{00000000-0008-0000-0400-0000CD000000}"/>
            </a:ext>
          </a:extLst>
        </xdr:cNvPr>
        <xdr:cNvCxnSpPr/>
      </xdr:nvCxnSpPr>
      <xdr:spPr>
        <a:xfrm flipV="1">
          <a:off x="1320800" y="97445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2722</xdr:rowOff>
    </xdr:from>
    <xdr:to>
      <xdr:col>11</xdr:col>
      <xdr:colOff>60325</xdr:colOff>
      <xdr:row>57</xdr:row>
      <xdr:rowOff>104322</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89099</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27215</xdr:rowOff>
    </xdr:from>
    <xdr:to>
      <xdr:col>6</xdr:col>
      <xdr:colOff>171450</xdr:colOff>
      <xdr:row>58</xdr:row>
      <xdr:rowOff>128815</xdr:rowOff>
    </xdr:to>
    <xdr:sp macro="" textlink="">
      <xdr:nvSpPr>
        <xdr:cNvPr id="208" name="フローチャート: 判断 207">
          <a:extLst>
            <a:ext uri="{FF2B5EF4-FFF2-40B4-BE49-F238E27FC236}">
              <a16:creationId xmlns:a16="http://schemas.microsoft.com/office/drawing/2014/main" id="{00000000-0008-0000-0400-0000D0000000}"/>
            </a:ext>
          </a:extLst>
        </xdr:cNvPr>
        <xdr:cNvSpPr/>
      </xdr:nvSpPr>
      <xdr:spPr>
        <a:xfrm>
          <a:off x="1270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113592</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43742</xdr:rowOff>
    </xdr:from>
    <xdr:ext cx="762000" cy="259045"/>
    <xdr:sp macro="" textlink="">
      <xdr:nvSpPr>
        <xdr:cNvPr id="216" name="扶助費該当値テキスト">
          <a:extLst>
            <a:ext uri="{FF2B5EF4-FFF2-40B4-BE49-F238E27FC236}">
              <a16:creationId xmlns:a16="http://schemas.microsoft.com/office/drawing/2014/main" id="{00000000-0008-0000-0400-0000D8000000}"/>
            </a:ext>
          </a:extLst>
        </xdr:cNvPr>
        <xdr:cNvSpPr txBox="1"/>
      </xdr:nvSpPr>
      <xdr:spPr>
        <a:xfrm>
          <a:off x="4914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92528</xdr:rowOff>
    </xdr:from>
    <xdr:to>
      <xdr:col>11</xdr:col>
      <xdr:colOff>60325</xdr:colOff>
      <xdr:row>57</xdr:row>
      <xdr:rowOff>22678</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2159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68035</xdr:rowOff>
    </xdr:from>
    <xdr:to>
      <xdr:col>6</xdr:col>
      <xdr:colOff>171450</xdr:colOff>
      <xdr:row>57</xdr:row>
      <xdr:rowOff>169635</xdr:rowOff>
    </xdr:to>
    <xdr:sp macro="" textlink="">
      <xdr:nvSpPr>
        <xdr:cNvPr id="223" name="楕円 222">
          <a:extLst>
            <a:ext uri="{FF2B5EF4-FFF2-40B4-BE49-F238E27FC236}">
              <a16:creationId xmlns:a16="http://schemas.microsoft.com/office/drawing/2014/main" id="{00000000-0008-0000-0400-0000DF000000}"/>
            </a:ext>
          </a:extLst>
        </xdr:cNvPr>
        <xdr:cNvSpPr/>
      </xdr:nvSpPr>
      <xdr:spPr>
        <a:xfrm>
          <a:off x="1270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8362</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939800" y="960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3" name="正方形/長方形 232">
          <a:extLst>
            <a:ext uri="{FF2B5EF4-FFF2-40B4-BE49-F238E27FC236}">
              <a16:creationId xmlns:a16="http://schemas.microsoft.com/office/drawing/2014/main" id="{00000000-0008-0000-0400-0000E9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4" name="正方形/長方形 233">
          <a:extLst>
            <a:ext uri="{FF2B5EF4-FFF2-40B4-BE49-F238E27FC236}">
              <a16:creationId xmlns:a16="http://schemas.microsoft.com/office/drawing/2014/main" id="{00000000-0008-0000-0400-0000EA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％、全国平均</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％、埼玉県平均</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％を上回る</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％となっており、前年度から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ポイント減少しています。</a:t>
          </a:r>
        </a:p>
        <a:p>
          <a:r>
            <a:rPr kumimoji="1" lang="ja-JP" altLang="en-US" sz="1300">
              <a:latin typeface="ＭＳ Ｐゴシック" panose="020B0600070205080204" pitchFamily="50" charset="-128"/>
              <a:ea typeface="ＭＳ Ｐゴシック" panose="020B0600070205080204" pitchFamily="50" charset="-128"/>
            </a:rPr>
            <a:t>　このうち、繰出金は、国民健康保険繰出事業が</a:t>
          </a:r>
          <a:r>
            <a:rPr kumimoji="1" lang="en-US" altLang="ja-JP" sz="1300">
              <a:latin typeface="ＭＳ Ｐゴシック" panose="020B0600070205080204" pitchFamily="50" charset="-128"/>
              <a:ea typeface="ＭＳ Ｐゴシック" panose="020B0600070205080204" pitchFamily="50" charset="-128"/>
            </a:rPr>
            <a:t>154,603</a:t>
          </a:r>
          <a:r>
            <a:rPr kumimoji="1" lang="ja-JP" altLang="en-US" sz="1300">
              <a:latin typeface="ＭＳ Ｐゴシック" panose="020B0600070205080204" pitchFamily="50" charset="-128"/>
              <a:ea typeface="ＭＳ Ｐゴシック" panose="020B0600070205080204" pitchFamily="50" charset="-128"/>
            </a:rPr>
            <a:t>千円、大里広域市町村圏組合負担事業が</a:t>
          </a:r>
          <a:r>
            <a:rPr kumimoji="1" lang="en-US" altLang="ja-JP" sz="1300">
              <a:latin typeface="ＭＳ Ｐゴシック" panose="020B0600070205080204" pitchFamily="50" charset="-128"/>
              <a:ea typeface="ＭＳ Ｐゴシック" panose="020B0600070205080204" pitchFamily="50" charset="-128"/>
            </a:rPr>
            <a:t>76,001</a:t>
          </a:r>
          <a:r>
            <a:rPr kumimoji="1" lang="ja-JP" altLang="en-US" sz="1300">
              <a:latin typeface="ＭＳ Ｐゴシック" panose="020B0600070205080204" pitchFamily="50" charset="-128"/>
              <a:ea typeface="ＭＳ Ｐゴシック" panose="020B0600070205080204" pitchFamily="50" charset="-128"/>
            </a:rPr>
            <a:t>千円増加しています。</a:t>
          </a:r>
        </a:p>
      </xdr:txBody>
    </xdr:sp>
    <xdr:clientData/>
  </xdr:twoCellAnchor>
  <xdr:oneCellAnchor>
    <xdr:from>
      <xdr:col>62</xdr:col>
      <xdr:colOff>6350</xdr:colOff>
      <xdr:row>49</xdr:row>
      <xdr:rowOff>107950</xdr:rowOff>
    </xdr:from>
    <xdr:ext cx="298543" cy="225703"/>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95250</xdr:rowOff>
    </xdr:from>
    <xdr:to>
      <xdr:col>82</xdr:col>
      <xdr:colOff>107950</xdr:colOff>
      <xdr:row>61</xdr:row>
      <xdr:rowOff>57150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82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29227</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57150</xdr:rowOff>
    </xdr:from>
    <xdr:to>
      <xdr:col>82</xdr:col>
      <xdr:colOff>196850</xdr:colOff>
      <xdr:row>61</xdr:row>
      <xdr:rowOff>57150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10177</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95250</xdr:rowOff>
    </xdr:from>
    <xdr:to>
      <xdr:col>82</xdr:col>
      <xdr:colOff>196850</xdr:colOff>
      <xdr:row>53</xdr:row>
      <xdr:rowOff>95250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8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114300</xdr:rowOff>
    </xdr:from>
    <xdr:to>
      <xdr:col>82</xdr:col>
      <xdr:colOff>107950</xdr:colOff>
      <xdr:row>58</xdr:row>
      <xdr:rowOff>152400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5671800" y="10058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63500</xdr:rowOff>
    </xdr:from>
    <xdr:to>
      <xdr:col>78</xdr:col>
      <xdr:colOff>69850</xdr:colOff>
      <xdr:row>58</xdr:row>
      <xdr:rowOff>152400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4782800" y="10007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111777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63500</xdr:rowOff>
    </xdr:from>
    <xdr:to>
      <xdr:col>73</xdr:col>
      <xdr:colOff>180975</xdr:colOff>
      <xdr:row>58</xdr:row>
      <xdr:rowOff>63500</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a:off x="13893800" y="1000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95250</xdr:rowOff>
    </xdr:from>
    <xdr:to>
      <xdr:col>74</xdr:col>
      <xdr:colOff>31750</xdr:colOff>
      <xdr:row>58</xdr:row>
      <xdr:rowOff>25400</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35577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158750</xdr:rowOff>
    </xdr:from>
    <xdr:to>
      <xdr:col>69</xdr:col>
      <xdr:colOff>92075</xdr:colOff>
      <xdr:row>58</xdr:row>
      <xdr:rowOff>63500</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a:off x="13004800" y="9931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35577</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101600</xdr:rowOff>
    </xdr:from>
    <xdr:to>
      <xdr:col>78</xdr:col>
      <xdr:colOff>120650</xdr:colOff>
      <xdr:row>59</xdr:row>
      <xdr:rowOff>31750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16527</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1013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12700</xdr:rowOff>
    </xdr:from>
    <xdr:to>
      <xdr:col>74</xdr:col>
      <xdr:colOff>31750</xdr:colOff>
      <xdr:row>58</xdr:row>
      <xdr:rowOff>114300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99077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12700</xdr:rowOff>
    </xdr:from>
    <xdr:to>
      <xdr:col>69</xdr:col>
      <xdr:colOff>142875</xdr:colOff>
      <xdr:row>58</xdr:row>
      <xdr:rowOff>114300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99077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％ですが、全国平均</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％、埼玉県平均</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％を下回る</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％で前年度から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ポイント増加しています。</a:t>
          </a:r>
        </a:p>
        <a:p>
          <a:r>
            <a:rPr kumimoji="1" lang="ja-JP" altLang="en-US" sz="1300">
              <a:latin typeface="ＭＳ Ｐゴシック" panose="020B0600070205080204" pitchFamily="50" charset="-128"/>
              <a:ea typeface="ＭＳ Ｐゴシック" panose="020B0600070205080204" pitchFamily="50" charset="-128"/>
            </a:rPr>
            <a:t>電子地域通貨発行に係る償還経費のほか、農業集落排水事業への繰出金が増加しました。</a:t>
          </a:r>
        </a:p>
        <a:p>
          <a:r>
            <a:rPr kumimoji="1" lang="ja-JP" altLang="en-US" sz="1300">
              <a:latin typeface="ＭＳ Ｐゴシック" panose="020B0600070205080204" pitchFamily="50" charset="-128"/>
              <a:ea typeface="ＭＳ Ｐゴシック" panose="020B0600070205080204" pitchFamily="50" charset="-128"/>
            </a:rPr>
            <a:t>　今後も、補助金等の見直しにより、健全な財政運営に努めます。</a:t>
          </a: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a:extLst>
            <a:ext uri="{FF2B5EF4-FFF2-40B4-BE49-F238E27FC236}">
              <a16:creationId xmlns:a16="http://schemas.microsoft.com/office/drawing/2014/main" id="{00000000-0008-0000-0400-00003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41</xdr:row>
      <xdr:rowOff>153670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6510000" y="57124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125747</xdr:rowOff>
    </xdr:from>
    <xdr:ext cx="762000" cy="259045"/>
    <xdr:sp macro="" textlink="">
      <xdr:nvSpPr>
        <xdr:cNvPr id="314" name="補助費等最小値テキスト">
          <a:extLst>
            <a:ext uri="{FF2B5EF4-FFF2-40B4-BE49-F238E27FC236}">
              <a16:creationId xmlns:a16="http://schemas.microsoft.com/office/drawing/2014/main" id="{00000000-0008-0000-0400-00003A010000}"/>
            </a:ext>
          </a:extLst>
        </xdr:cNvPr>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153670</xdr:rowOff>
    </xdr:from>
    <xdr:to>
      <xdr:col>82</xdr:col>
      <xdr:colOff>196850</xdr:colOff>
      <xdr:row>41</xdr:row>
      <xdr:rowOff>153670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6" name="補助費等最大値テキスト">
          <a:extLst>
            <a:ext uri="{FF2B5EF4-FFF2-40B4-BE49-F238E27FC236}">
              <a16:creationId xmlns:a16="http://schemas.microsoft.com/office/drawing/2014/main" id="{00000000-0008-0000-0400-00003C010000}"/>
            </a:ext>
          </a:extLst>
        </xdr:cNvPr>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24130</xdr:rowOff>
    </xdr:from>
    <xdr:to>
      <xdr:col>82</xdr:col>
      <xdr:colOff>107950</xdr:colOff>
      <xdr:row>35</xdr:row>
      <xdr:rowOff>31750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5671800" y="6024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146067</xdr:rowOff>
    </xdr:from>
    <xdr:ext cx="762000" cy="259045"/>
    <xdr:sp macro="" textlink="">
      <xdr:nvSpPr>
        <xdr:cNvPr id="319" name="補助費等平均値テキスト">
          <a:extLst>
            <a:ext uri="{FF2B5EF4-FFF2-40B4-BE49-F238E27FC236}">
              <a16:creationId xmlns:a16="http://schemas.microsoft.com/office/drawing/2014/main" id="{00000000-0008-0000-0400-00003F010000}"/>
            </a:ext>
          </a:extLst>
        </xdr:cNvPr>
        <xdr:cNvSpPr txBox="1"/>
      </xdr:nvSpPr>
      <xdr:spPr>
        <a:xfrm>
          <a:off x="16598900" y="580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129540</xdr:rowOff>
    </xdr:from>
    <xdr:to>
      <xdr:col>82</xdr:col>
      <xdr:colOff>158750</xdr:colOff>
      <xdr:row>35</xdr:row>
      <xdr:rowOff>59690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64592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134620</xdr:rowOff>
    </xdr:from>
    <xdr:to>
      <xdr:col>78</xdr:col>
      <xdr:colOff>69850</xdr:colOff>
      <xdr:row>35</xdr:row>
      <xdr:rowOff>24130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4782800" y="5963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114300</xdr:rowOff>
    </xdr:from>
    <xdr:to>
      <xdr:col>78</xdr:col>
      <xdr:colOff>120650</xdr:colOff>
      <xdr:row>35</xdr:row>
      <xdr:rowOff>44450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5621000" y="59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54627</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134620</xdr:rowOff>
    </xdr:from>
    <xdr:to>
      <xdr:col>73</xdr:col>
      <xdr:colOff>180975</xdr:colOff>
      <xdr:row>35</xdr:row>
      <xdr:rowOff>8890</xdr:rowOff>
    </xdr:to>
    <xdr:cxnSp macro="">
      <xdr:nvCxnSpPr>
        <xdr:cNvPr id="324" name="直線コネクタ 323">
          <a:extLst>
            <a:ext uri="{FF2B5EF4-FFF2-40B4-BE49-F238E27FC236}">
              <a16:creationId xmlns:a16="http://schemas.microsoft.com/office/drawing/2014/main" id="{00000000-0008-0000-0400-000044010000}"/>
            </a:ext>
          </a:extLst>
        </xdr:cNvPr>
        <xdr:cNvCxnSpPr/>
      </xdr:nvCxnSpPr>
      <xdr:spPr>
        <a:xfrm flipV="1">
          <a:off x="13893800" y="5963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83820</xdr:rowOff>
    </xdr:from>
    <xdr:to>
      <xdr:col>74</xdr:col>
      <xdr:colOff>31750</xdr:colOff>
      <xdr:row>35</xdr:row>
      <xdr:rowOff>13970</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4732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24147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104140</xdr:rowOff>
    </xdr:from>
    <xdr:to>
      <xdr:col>69</xdr:col>
      <xdr:colOff>92075</xdr:colOff>
      <xdr:row>35</xdr:row>
      <xdr:rowOff>8890</xdr:rowOff>
    </xdr:to>
    <xdr:cxnSp macro="">
      <xdr:nvCxnSpPr>
        <xdr:cNvPr id="327" name="直線コネクタ 326">
          <a:extLst>
            <a:ext uri="{FF2B5EF4-FFF2-40B4-BE49-F238E27FC236}">
              <a16:creationId xmlns:a16="http://schemas.microsoft.com/office/drawing/2014/main" id="{00000000-0008-0000-0400-000047010000}"/>
            </a:ext>
          </a:extLst>
        </xdr:cNvPr>
        <xdr:cNvCxnSpPr/>
      </xdr:nvCxnSpPr>
      <xdr:spPr>
        <a:xfrm>
          <a:off x="13004800" y="59334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121920</xdr:rowOff>
    </xdr:from>
    <xdr:to>
      <xdr:col>69</xdr:col>
      <xdr:colOff>142875</xdr:colOff>
      <xdr:row>35</xdr:row>
      <xdr:rowOff>52070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3843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30" name="フローチャート: 判断 329">
          <a:extLst>
            <a:ext uri="{FF2B5EF4-FFF2-40B4-BE49-F238E27FC236}">
              <a16:creationId xmlns:a16="http://schemas.microsoft.com/office/drawing/2014/main" id="{00000000-0008-0000-0400-00004A010000}"/>
            </a:ext>
          </a:extLst>
        </xdr:cNvPr>
        <xdr:cNvSpPr/>
      </xdr:nvSpPr>
      <xdr:spPr>
        <a:xfrm>
          <a:off x="12954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13987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152400</xdr:rowOff>
    </xdr:from>
    <xdr:to>
      <xdr:col>82</xdr:col>
      <xdr:colOff>158750</xdr:colOff>
      <xdr:row>35</xdr:row>
      <xdr:rowOff>82550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6459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124477</xdr:rowOff>
    </xdr:from>
    <xdr:ext cx="762000" cy="259045"/>
    <xdr:sp macro="" textlink="">
      <xdr:nvSpPr>
        <xdr:cNvPr id="338" name="補助費等該当値テキスト">
          <a:extLst>
            <a:ext uri="{FF2B5EF4-FFF2-40B4-BE49-F238E27FC236}">
              <a16:creationId xmlns:a16="http://schemas.microsoft.com/office/drawing/2014/main" id="{00000000-0008-0000-0400-000052010000}"/>
            </a:ext>
          </a:extLst>
        </xdr:cNvPr>
        <xdr:cNvSpPr txBox="1"/>
      </xdr:nvSpPr>
      <xdr:spPr>
        <a:xfrm>
          <a:off x="165989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144780</xdr:rowOff>
    </xdr:from>
    <xdr:to>
      <xdr:col>78</xdr:col>
      <xdr:colOff>120650</xdr:colOff>
      <xdr:row>35</xdr:row>
      <xdr:rowOff>74930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5621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59707</xdr:rowOff>
    </xdr:from>
    <xdr:ext cx="7366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5290800" y="606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83820</xdr:rowOff>
    </xdr:from>
    <xdr:to>
      <xdr:col>74</xdr:col>
      <xdr:colOff>31750</xdr:colOff>
      <xdr:row>35</xdr:row>
      <xdr:rowOff>13970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4732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170197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4401800" y="599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129540</xdr:rowOff>
    </xdr:from>
    <xdr:to>
      <xdr:col>69</xdr:col>
      <xdr:colOff>142875</xdr:colOff>
      <xdr:row>35</xdr:row>
      <xdr:rowOff>59690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3843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44467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3512800" y="604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53340</xdr:rowOff>
    </xdr:from>
    <xdr:to>
      <xdr:col>65</xdr:col>
      <xdr:colOff>53975</xdr:colOff>
      <xdr:row>34</xdr:row>
      <xdr:rowOff>154940</xdr:rowOff>
    </xdr:to>
    <xdr:sp macro="" textlink="">
      <xdr:nvSpPr>
        <xdr:cNvPr id="345" name="楕円 344">
          <a:extLst>
            <a:ext uri="{FF2B5EF4-FFF2-40B4-BE49-F238E27FC236}">
              <a16:creationId xmlns:a16="http://schemas.microsoft.com/office/drawing/2014/main" id="{00000000-0008-0000-0400-000059010000}"/>
            </a:ext>
          </a:extLst>
        </xdr:cNvPr>
        <xdr:cNvSpPr/>
      </xdr:nvSpPr>
      <xdr:spPr>
        <a:xfrm>
          <a:off x="12954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165117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12623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a:extLst>
            <a:ext uri="{FF2B5EF4-FFF2-40B4-BE49-F238E27FC236}">
              <a16:creationId xmlns:a16="http://schemas.microsoft.com/office/drawing/2014/main" id="{00000000-0008-0000-0400-00006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％、全国平均</a:t>
          </a:r>
          <a:r>
            <a:rPr kumimoji="1" lang="en-US" altLang="ja-JP" sz="1300">
              <a:latin typeface="ＭＳ Ｐゴシック" panose="020B0600070205080204" pitchFamily="50" charset="-128"/>
              <a:ea typeface="ＭＳ Ｐゴシック" panose="020B0600070205080204" pitchFamily="50" charset="-128"/>
            </a:rPr>
            <a:t>15.9</a:t>
          </a:r>
          <a:r>
            <a:rPr kumimoji="1" lang="ja-JP" altLang="en-US" sz="1300">
              <a:latin typeface="ＭＳ Ｐゴシック" panose="020B0600070205080204" pitchFamily="50" charset="-128"/>
              <a:ea typeface="ＭＳ Ｐゴシック" panose="020B0600070205080204" pitchFamily="50" charset="-128"/>
            </a:rPr>
            <a:t>％、埼玉県平均</a:t>
          </a:r>
          <a:r>
            <a:rPr kumimoji="1" lang="en-US" altLang="ja-JP" sz="1300">
              <a:latin typeface="ＭＳ Ｐゴシック" panose="020B0600070205080204" pitchFamily="50" charset="-128"/>
              <a:ea typeface="ＭＳ Ｐゴシック" panose="020B0600070205080204" pitchFamily="50" charset="-128"/>
            </a:rPr>
            <a:t>13.9</a:t>
          </a:r>
          <a:r>
            <a:rPr kumimoji="1" lang="ja-JP" altLang="en-US" sz="1300">
              <a:latin typeface="ＭＳ Ｐゴシック" panose="020B0600070205080204" pitchFamily="50" charset="-128"/>
              <a:ea typeface="ＭＳ Ｐゴシック" panose="020B0600070205080204" pitchFamily="50" charset="-128"/>
            </a:rPr>
            <a:t>％を下回る</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％で前年度から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ポイント減少しています。</a:t>
          </a:r>
        </a:p>
        <a:p>
          <a:r>
            <a:rPr kumimoji="1" lang="ja-JP" altLang="en-US" sz="1300">
              <a:latin typeface="ＭＳ Ｐゴシック" panose="020B0600070205080204" pitchFamily="50" charset="-128"/>
              <a:ea typeface="ＭＳ Ｐゴシック" panose="020B0600070205080204" pitchFamily="50" charset="-128"/>
            </a:rPr>
            <a:t>　今後も引き続き、市債を計画的に発行して財源の平準化及び世代間の負担の均衡を図りながら健全な財政運営に努めます。</a:t>
          </a:r>
        </a:p>
      </xdr:txBody>
    </xdr:sp>
    <xdr:clientData/>
  </xdr:twoCellAnchor>
  <xdr:oneCellAnchor>
    <xdr:from>
      <xdr:col>3</xdr:col>
      <xdr:colOff>123825</xdr:colOff>
      <xdr:row>69</xdr:row>
      <xdr:rowOff>107950</xdr:rowOff>
    </xdr:from>
    <xdr:ext cx="298543" cy="225703"/>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5" name="公債費グラフ枠">
          <a:extLst>
            <a:ext uri="{FF2B5EF4-FFF2-40B4-BE49-F238E27FC236}">
              <a16:creationId xmlns:a16="http://schemas.microsoft.com/office/drawing/2014/main" id="{00000000-0008-0000-0400-00007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26307</xdr:rowOff>
    </xdr:from>
    <xdr:to>
      <xdr:col>24</xdr:col>
      <xdr:colOff>25400</xdr:colOff>
      <xdr:row>81</xdr:row>
      <xdr:rowOff>124279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4826000" y="125421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96356</xdr:rowOff>
    </xdr:from>
    <xdr:ext cx="762000" cy="259045"/>
    <xdr:sp macro="" textlink="">
      <xdr:nvSpPr>
        <xdr:cNvPr id="377" name="公債費最小値テキスト">
          <a:extLst>
            <a:ext uri="{FF2B5EF4-FFF2-40B4-BE49-F238E27FC236}">
              <a16:creationId xmlns:a16="http://schemas.microsoft.com/office/drawing/2014/main" id="{00000000-0008-0000-0400-000079010000}"/>
            </a:ext>
          </a:extLst>
        </xdr:cNvPr>
        <xdr:cNvSpPr txBox="1"/>
      </xdr:nvSpPr>
      <xdr:spPr>
        <a:xfrm>
          <a:off x="4914900" y="1398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124279</xdr:rowOff>
    </xdr:from>
    <xdr:to>
      <xdr:col>24</xdr:col>
      <xdr:colOff>114300</xdr:colOff>
      <xdr:row>81</xdr:row>
      <xdr:rowOff>124279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401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112684</xdr:rowOff>
    </xdr:from>
    <xdr:ext cx="762000" cy="259045"/>
    <xdr:sp macro="" textlink="">
      <xdr:nvSpPr>
        <xdr:cNvPr id="379" name="公債費最大値テキスト">
          <a:extLst>
            <a:ext uri="{FF2B5EF4-FFF2-40B4-BE49-F238E27FC236}">
              <a16:creationId xmlns:a16="http://schemas.microsoft.com/office/drawing/2014/main" id="{00000000-0008-0000-0400-00007B010000}"/>
            </a:ext>
          </a:extLst>
        </xdr:cNvPr>
        <xdr:cNvSpPr txBox="1"/>
      </xdr:nvSpPr>
      <xdr:spPr>
        <a:xfrm>
          <a:off x="4914900" y="1228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26307</xdr:rowOff>
    </xdr:from>
    <xdr:to>
      <xdr:col>24</xdr:col>
      <xdr:colOff>114300</xdr:colOff>
      <xdr:row>73</xdr:row>
      <xdr:rowOff>26307</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4737100" y="1254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9978</xdr:rowOff>
    </xdr:from>
    <xdr:to>
      <xdr:col>24</xdr:col>
      <xdr:colOff>25400</xdr:colOff>
      <xdr:row>75</xdr:row>
      <xdr:rowOff>53522</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3987800" y="128687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119034</xdr:rowOff>
    </xdr:from>
    <xdr:ext cx="762000" cy="259045"/>
    <xdr:sp macro="" textlink="">
      <xdr:nvSpPr>
        <xdr:cNvPr id="382" name="公債費平均値テキスト">
          <a:extLst>
            <a:ext uri="{FF2B5EF4-FFF2-40B4-BE49-F238E27FC236}">
              <a16:creationId xmlns:a16="http://schemas.microsoft.com/office/drawing/2014/main" id="{00000000-0008-0000-0400-00007E010000}"/>
            </a:ext>
          </a:extLst>
        </xdr:cNvPr>
        <xdr:cNvSpPr txBox="1"/>
      </xdr:nvSpPr>
      <xdr:spPr>
        <a:xfrm>
          <a:off x="4914900" y="13149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146957</xdr:rowOff>
    </xdr:from>
    <xdr:to>
      <xdr:col>24</xdr:col>
      <xdr:colOff>76200</xdr:colOff>
      <xdr:row>77</xdr:row>
      <xdr:rowOff>77107</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4775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20865</xdr:rowOff>
    </xdr:from>
    <xdr:to>
      <xdr:col>19</xdr:col>
      <xdr:colOff>187325</xdr:colOff>
      <xdr:row>75</xdr:row>
      <xdr:rowOff>53522</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3098800" y="12879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29936</xdr:rowOff>
    </xdr:from>
    <xdr:to>
      <xdr:col>20</xdr:col>
      <xdr:colOff>38100</xdr:colOff>
      <xdr:row>77</xdr:row>
      <xdr:rowOff>131536</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3937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116313</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317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20865</xdr:rowOff>
    </xdr:from>
    <xdr:to>
      <xdr:col>15</xdr:col>
      <xdr:colOff>98425</xdr:colOff>
      <xdr:row>75</xdr:row>
      <xdr:rowOff>97065</xdr:rowOff>
    </xdr:to>
    <xdr:cxnSp macro="">
      <xdr:nvCxnSpPr>
        <xdr:cNvPr id="387" name="直線コネクタ 386">
          <a:extLst>
            <a:ext uri="{FF2B5EF4-FFF2-40B4-BE49-F238E27FC236}">
              <a16:creationId xmlns:a16="http://schemas.microsoft.com/office/drawing/2014/main" id="{00000000-0008-0000-0400-000083010000}"/>
            </a:ext>
          </a:extLst>
        </xdr:cNvPr>
        <xdr:cNvCxnSpPr/>
      </xdr:nvCxnSpPr>
      <xdr:spPr>
        <a:xfrm flipV="1">
          <a:off x="2209800" y="128796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146957</xdr:rowOff>
    </xdr:from>
    <xdr:to>
      <xdr:col>15</xdr:col>
      <xdr:colOff>149225</xdr:colOff>
      <xdr:row>77</xdr:row>
      <xdr:rowOff>77107</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30480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61884</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26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97065</xdr:rowOff>
    </xdr:from>
    <xdr:to>
      <xdr:col>11</xdr:col>
      <xdr:colOff>9525</xdr:colOff>
      <xdr:row>75</xdr:row>
      <xdr:rowOff>97065</xdr:rowOff>
    </xdr:to>
    <xdr:cxnSp macro="">
      <xdr:nvCxnSpPr>
        <xdr:cNvPr id="390" name="直線コネクタ 389">
          <a:extLst>
            <a:ext uri="{FF2B5EF4-FFF2-40B4-BE49-F238E27FC236}">
              <a16:creationId xmlns:a16="http://schemas.microsoft.com/office/drawing/2014/main" id="{00000000-0008-0000-0400-000086010000}"/>
            </a:ext>
          </a:extLst>
        </xdr:cNvPr>
        <xdr:cNvCxnSpPr/>
      </xdr:nvCxnSpPr>
      <xdr:spPr>
        <a:xfrm>
          <a:off x="1320800" y="12955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168729</xdr:rowOff>
    </xdr:from>
    <xdr:to>
      <xdr:col>6</xdr:col>
      <xdr:colOff>171450</xdr:colOff>
      <xdr:row>77</xdr:row>
      <xdr:rowOff>98879</xdr:rowOff>
    </xdr:to>
    <xdr:sp macro="" textlink="">
      <xdr:nvSpPr>
        <xdr:cNvPr id="393" name="フローチャート: 判断 392">
          <a:extLst>
            <a:ext uri="{FF2B5EF4-FFF2-40B4-BE49-F238E27FC236}">
              <a16:creationId xmlns:a16="http://schemas.microsoft.com/office/drawing/2014/main" id="{00000000-0008-0000-0400-000089010000}"/>
            </a:ext>
          </a:extLst>
        </xdr:cNvPr>
        <xdr:cNvSpPr/>
      </xdr:nvSpPr>
      <xdr:spPr>
        <a:xfrm>
          <a:off x="1270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83656</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28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130628</xdr:rowOff>
    </xdr:from>
    <xdr:to>
      <xdr:col>24</xdr:col>
      <xdr:colOff>76200</xdr:colOff>
      <xdr:row>75</xdr:row>
      <xdr:rowOff>60778</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4775200" y="1281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147155</xdr:rowOff>
    </xdr:from>
    <xdr:ext cx="762000" cy="259045"/>
    <xdr:sp macro="" textlink="">
      <xdr:nvSpPr>
        <xdr:cNvPr id="401" name="公債費該当値テキスト">
          <a:extLst>
            <a:ext uri="{FF2B5EF4-FFF2-40B4-BE49-F238E27FC236}">
              <a16:creationId xmlns:a16="http://schemas.microsoft.com/office/drawing/2014/main" id="{00000000-0008-0000-0400-000091010000}"/>
            </a:ext>
          </a:extLst>
        </xdr:cNvPr>
        <xdr:cNvSpPr txBox="1"/>
      </xdr:nvSpPr>
      <xdr:spPr>
        <a:xfrm>
          <a:off x="49149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2722</xdr:rowOff>
    </xdr:from>
    <xdr:to>
      <xdr:col>20</xdr:col>
      <xdr:colOff>38100</xdr:colOff>
      <xdr:row>75</xdr:row>
      <xdr:rowOff>104322</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937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114499</xdr:rowOff>
    </xdr:from>
    <xdr:ext cx="7366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3606800" y="1263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141515</xdr:rowOff>
    </xdr:from>
    <xdr:to>
      <xdr:col>15</xdr:col>
      <xdr:colOff>149225</xdr:colOff>
      <xdr:row>75</xdr:row>
      <xdr:rowOff>71665</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30480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81842</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2717800" y="1259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46265</xdr:rowOff>
    </xdr:from>
    <xdr:to>
      <xdr:col>11</xdr:col>
      <xdr:colOff>60325</xdr:colOff>
      <xdr:row>75</xdr:row>
      <xdr:rowOff>147864</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2159000" y="129050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158042</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828800" y="1267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46265</xdr:rowOff>
    </xdr:from>
    <xdr:to>
      <xdr:col>6</xdr:col>
      <xdr:colOff>171450</xdr:colOff>
      <xdr:row>75</xdr:row>
      <xdr:rowOff>147864</xdr:rowOff>
    </xdr:to>
    <xdr:sp macro="" textlink="">
      <xdr:nvSpPr>
        <xdr:cNvPr id="408" name="楕円 407">
          <a:extLst>
            <a:ext uri="{FF2B5EF4-FFF2-40B4-BE49-F238E27FC236}">
              <a16:creationId xmlns:a16="http://schemas.microsoft.com/office/drawing/2014/main" id="{00000000-0008-0000-0400-000098010000}"/>
            </a:ext>
          </a:extLst>
        </xdr:cNvPr>
        <xdr:cNvSpPr/>
      </xdr:nvSpPr>
      <xdr:spPr>
        <a:xfrm>
          <a:off x="1270000" y="129050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158042</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939800" y="1267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8" name="正方形/長方形 417">
          <a:extLst>
            <a:ext uri="{FF2B5EF4-FFF2-40B4-BE49-F238E27FC236}">
              <a16:creationId xmlns:a16="http://schemas.microsoft.com/office/drawing/2014/main" id="{00000000-0008-0000-0400-0000A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9" name="正方形/長方形 418">
          <a:extLst>
            <a:ext uri="{FF2B5EF4-FFF2-40B4-BE49-F238E27FC236}">
              <a16:creationId xmlns:a16="http://schemas.microsoft.com/office/drawing/2014/main" id="{00000000-0008-0000-0400-0000A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a:t>
          </a:r>
          <a:r>
            <a:rPr kumimoji="1" lang="en-US" altLang="ja-JP" sz="1300">
              <a:latin typeface="ＭＳ Ｐゴシック" panose="020B0600070205080204" pitchFamily="50" charset="-128"/>
              <a:ea typeface="ＭＳ Ｐゴシック" panose="020B0600070205080204" pitchFamily="50" charset="-128"/>
            </a:rPr>
            <a:t>79.8</a:t>
          </a:r>
          <a:r>
            <a:rPr kumimoji="1" lang="ja-JP" altLang="en-US" sz="1300">
              <a:latin typeface="ＭＳ Ｐゴシック" panose="020B0600070205080204" pitchFamily="50" charset="-128"/>
              <a:ea typeface="ＭＳ Ｐゴシック" panose="020B0600070205080204" pitchFamily="50" charset="-128"/>
            </a:rPr>
            <a:t>％、全国平均</a:t>
          </a:r>
          <a:r>
            <a:rPr kumimoji="1" lang="en-US" altLang="ja-JP" sz="1300">
              <a:latin typeface="ＭＳ Ｐゴシック" panose="020B0600070205080204" pitchFamily="50" charset="-128"/>
              <a:ea typeface="ＭＳ Ｐゴシック" panose="020B0600070205080204" pitchFamily="50" charset="-128"/>
            </a:rPr>
            <a:t>77.2</a:t>
          </a:r>
          <a:r>
            <a:rPr kumimoji="1" lang="ja-JP" altLang="en-US" sz="1300">
              <a:latin typeface="ＭＳ Ｐゴシック" panose="020B0600070205080204" pitchFamily="50" charset="-128"/>
              <a:ea typeface="ＭＳ Ｐゴシック" panose="020B0600070205080204" pitchFamily="50" charset="-128"/>
            </a:rPr>
            <a:t>％、埼玉県平均</a:t>
          </a:r>
          <a:r>
            <a:rPr kumimoji="1" lang="en-US" altLang="ja-JP" sz="1300">
              <a:latin typeface="ＭＳ Ｐゴシック" panose="020B0600070205080204" pitchFamily="50" charset="-128"/>
              <a:ea typeface="ＭＳ Ｐゴシック" panose="020B0600070205080204" pitchFamily="50" charset="-128"/>
            </a:rPr>
            <a:t>80.5</a:t>
          </a:r>
          <a:r>
            <a:rPr kumimoji="1" lang="ja-JP" altLang="en-US" sz="1300">
              <a:latin typeface="ＭＳ Ｐゴシック" panose="020B0600070205080204" pitchFamily="50" charset="-128"/>
              <a:ea typeface="ＭＳ Ｐゴシック" panose="020B0600070205080204" pitchFamily="50" charset="-128"/>
            </a:rPr>
            <a:t>％を下回る</a:t>
          </a:r>
          <a:r>
            <a:rPr kumimoji="1" lang="en-US" altLang="ja-JP" sz="1300">
              <a:latin typeface="ＭＳ Ｐゴシック" panose="020B0600070205080204" pitchFamily="50" charset="-128"/>
              <a:ea typeface="ＭＳ Ｐゴシック" panose="020B0600070205080204" pitchFamily="50" charset="-128"/>
            </a:rPr>
            <a:t>77.8</a:t>
          </a:r>
          <a:r>
            <a:rPr kumimoji="1" lang="ja-JP" altLang="en-US" sz="1300">
              <a:latin typeface="ＭＳ Ｐゴシック" panose="020B0600070205080204" pitchFamily="50" charset="-128"/>
              <a:ea typeface="ＭＳ Ｐゴシック" panose="020B0600070205080204" pitchFamily="50" charset="-128"/>
            </a:rPr>
            <a:t>％となっており、前年度か</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ポイント減少しています。</a:t>
          </a:r>
        </a:p>
      </xdr:txBody>
    </xdr:sp>
    <xdr:clientData/>
  </xdr:twoCellAnchor>
  <xdr:oneCellAnchor>
    <xdr:from>
      <xdr:col>62</xdr:col>
      <xdr:colOff>6350</xdr:colOff>
      <xdr:row>69</xdr:row>
      <xdr:rowOff>107950</xdr:rowOff>
    </xdr:from>
    <xdr:ext cx="298543" cy="225703"/>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8" name="公債費以外グラフ枠">
          <a:extLst>
            <a:ext uri="{FF2B5EF4-FFF2-40B4-BE49-F238E27FC236}">
              <a16:creationId xmlns:a16="http://schemas.microsoft.com/office/drawing/2014/main" id="{00000000-0008-0000-0400-0000B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143328</xdr:rowOff>
    </xdr:from>
    <xdr:to>
      <xdr:col>82</xdr:col>
      <xdr:colOff>107950</xdr:colOff>
      <xdr:row>82</xdr:row>
      <xdr:rowOff>29029</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6510000" y="12487728"/>
          <a:ext cx="0" cy="1600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40" name="公債費以外最小値テキスト">
          <a:extLst>
            <a:ext uri="{FF2B5EF4-FFF2-40B4-BE49-F238E27FC236}">
              <a16:creationId xmlns:a16="http://schemas.microsoft.com/office/drawing/2014/main" id="{00000000-0008-0000-0400-0000B8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58255</xdr:rowOff>
    </xdr:from>
    <xdr:ext cx="762000" cy="259045"/>
    <xdr:sp macro="" textlink="">
      <xdr:nvSpPr>
        <xdr:cNvPr id="442" name="公債費以外最大値テキスト">
          <a:extLst>
            <a:ext uri="{FF2B5EF4-FFF2-40B4-BE49-F238E27FC236}">
              <a16:creationId xmlns:a16="http://schemas.microsoft.com/office/drawing/2014/main" id="{00000000-0008-0000-0400-0000BA010000}"/>
            </a:ext>
          </a:extLst>
        </xdr:cNvPr>
        <xdr:cNvSpPr txBox="1"/>
      </xdr:nvSpPr>
      <xdr:spPr>
        <a:xfrm>
          <a:off x="16598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143328</xdr:rowOff>
    </xdr:from>
    <xdr:to>
      <xdr:col>82</xdr:col>
      <xdr:colOff>196850</xdr:colOff>
      <xdr:row>72</xdr:row>
      <xdr:rowOff>143328</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6421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56243</xdr:rowOff>
    </xdr:from>
    <xdr:to>
      <xdr:col>82</xdr:col>
      <xdr:colOff>107950</xdr:colOff>
      <xdr:row>77</xdr:row>
      <xdr:rowOff>26307</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5671800" y="13086443"/>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23784</xdr:rowOff>
    </xdr:from>
    <xdr:ext cx="762000" cy="259045"/>
    <xdr:sp macro="" textlink="">
      <xdr:nvSpPr>
        <xdr:cNvPr id="445" name="公債費以外平均値テキスト">
          <a:extLst>
            <a:ext uri="{FF2B5EF4-FFF2-40B4-BE49-F238E27FC236}">
              <a16:creationId xmlns:a16="http://schemas.microsoft.com/office/drawing/2014/main" id="{00000000-0008-0000-0400-0000BD010000}"/>
            </a:ext>
          </a:extLst>
        </xdr:cNvPr>
        <xdr:cNvSpPr txBox="1"/>
      </xdr:nvSpPr>
      <xdr:spPr>
        <a:xfrm>
          <a:off x="16598900" y="13225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51707</xdr:rowOff>
    </xdr:from>
    <xdr:to>
      <xdr:col>82</xdr:col>
      <xdr:colOff>158750</xdr:colOff>
      <xdr:row>77</xdr:row>
      <xdr:rowOff>153307</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64592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53522</xdr:rowOff>
    </xdr:from>
    <xdr:to>
      <xdr:col>78</xdr:col>
      <xdr:colOff>69850</xdr:colOff>
      <xdr:row>77</xdr:row>
      <xdr:rowOff>26307</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4782800" y="12912272"/>
          <a:ext cx="889000" cy="3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92529</xdr:rowOff>
    </xdr:from>
    <xdr:to>
      <xdr:col>78</xdr:col>
      <xdr:colOff>120650</xdr:colOff>
      <xdr:row>77</xdr:row>
      <xdr:rowOff>22679</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5621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32855</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89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53522</xdr:rowOff>
    </xdr:from>
    <xdr:to>
      <xdr:col>73</xdr:col>
      <xdr:colOff>180975</xdr:colOff>
      <xdr:row>76</xdr:row>
      <xdr:rowOff>110671</xdr:rowOff>
    </xdr:to>
    <xdr:cxnSp macro="">
      <xdr:nvCxnSpPr>
        <xdr:cNvPr id="450" name="直線コネクタ 449">
          <a:extLst>
            <a:ext uri="{FF2B5EF4-FFF2-40B4-BE49-F238E27FC236}">
              <a16:creationId xmlns:a16="http://schemas.microsoft.com/office/drawing/2014/main" id="{00000000-0008-0000-0400-0000C2010000}"/>
            </a:ext>
          </a:extLst>
        </xdr:cNvPr>
        <xdr:cNvCxnSpPr/>
      </xdr:nvCxnSpPr>
      <xdr:spPr>
        <a:xfrm flipV="1">
          <a:off x="13893800" y="12912272"/>
          <a:ext cx="889000" cy="22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119743</xdr:rowOff>
    </xdr:from>
    <xdr:to>
      <xdr:col>74</xdr:col>
      <xdr:colOff>31750</xdr:colOff>
      <xdr:row>75</xdr:row>
      <xdr:rowOff>49893</xdr:rowOff>
    </xdr:to>
    <xdr:sp macro="" textlink="">
      <xdr:nvSpPr>
        <xdr:cNvPr id="451" name="フローチャート: 判断 450">
          <a:extLst>
            <a:ext uri="{FF2B5EF4-FFF2-40B4-BE49-F238E27FC236}">
              <a16:creationId xmlns:a16="http://schemas.microsoft.com/office/drawing/2014/main" id="{00000000-0008-0000-0400-0000C3010000}"/>
            </a:ext>
          </a:extLst>
        </xdr:cNvPr>
        <xdr:cNvSpPr/>
      </xdr:nvSpPr>
      <xdr:spPr>
        <a:xfrm>
          <a:off x="14732000" y="1280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60070</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57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75293</xdr:rowOff>
    </xdr:from>
    <xdr:to>
      <xdr:col>69</xdr:col>
      <xdr:colOff>92075</xdr:colOff>
      <xdr:row>76</xdr:row>
      <xdr:rowOff>110671</xdr:rowOff>
    </xdr:to>
    <xdr:cxnSp macro="">
      <xdr:nvCxnSpPr>
        <xdr:cNvPr id="453" name="直線コネクタ 452">
          <a:extLst>
            <a:ext uri="{FF2B5EF4-FFF2-40B4-BE49-F238E27FC236}">
              <a16:creationId xmlns:a16="http://schemas.microsoft.com/office/drawing/2014/main" id="{00000000-0008-0000-0400-0000C5010000}"/>
            </a:ext>
          </a:extLst>
        </xdr:cNvPr>
        <xdr:cNvCxnSpPr/>
      </xdr:nvCxnSpPr>
      <xdr:spPr>
        <a:xfrm>
          <a:off x="13004800" y="12934043"/>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81643</xdr:rowOff>
    </xdr:from>
    <xdr:to>
      <xdr:col>69</xdr:col>
      <xdr:colOff>142875</xdr:colOff>
      <xdr:row>77</xdr:row>
      <xdr:rowOff>11793</xdr:rowOff>
    </xdr:to>
    <xdr:sp macro="" textlink="">
      <xdr:nvSpPr>
        <xdr:cNvPr id="454" name="フローチャート: 判断 453">
          <a:extLst>
            <a:ext uri="{FF2B5EF4-FFF2-40B4-BE49-F238E27FC236}">
              <a16:creationId xmlns:a16="http://schemas.microsoft.com/office/drawing/2014/main" id="{00000000-0008-0000-0400-0000C6010000}"/>
            </a:ext>
          </a:extLst>
        </xdr:cNvPr>
        <xdr:cNvSpPr/>
      </xdr:nvSpPr>
      <xdr:spPr>
        <a:xfrm>
          <a:off x="13843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168020</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8164</xdr:rowOff>
    </xdr:from>
    <xdr:to>
      <xdr:col>65</xdr:col>
      <xdr:colOff>53975</xdr:colOff>
      <xdr:row>77</xdr:row>
      <xdr:rowOff>109764</xdr:rowOff>
    </xdr:to>
    <xdr:sp macro="" textlink="">
      <xdr:nvSpPr>
        <xdr:cNvPr id="456" name="フローチャート: 判断 455">
          <a:extLst>
            <a:ext uri="{FF2B5EF4-FFF2-40B4-BE49-F238E27FC236}">
              <a16:creationId xmlns:a16="http://schemas.microsoft.com/office/drawing/2014/main" id="{00000000-0008-0000-0400-0000C8010000}"/>
            </a:ext>
          </a:extLst>
        </xdr:cNvPr>
        <xdr:cNvSpPr/>
      </xdr:nvSpPr>
      <xdr:spPr>
        <a:xfrm>
          <a:off x="12954000" y="1320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94541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29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5443</xdr:rowOff>
    </xdr:from>
    <xdr:to>
      <xdr:col>82</xdr:col>
      <xdr:colOff>158750</xdr:colOff>
      <xdr:row>76</xdr:row>
      <xdr:rowOff>107043</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64592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21970</xdr:rowOff>
    </xdr:from>
    <xdr:ext cx="762000" cy="259045"/>
    <xdr:sp macro="" textlink="">
      <xdr:nvSpPr>
        <xdr:cNvPr id="464" name="公債費以外該当値テキスト">
          <a:extLst>
            <a:ext uri="{FF2B5EF4-FFF2-40B4-BE49-F238E27FC236}">
              <a16:creationId xmlns:a16="http://schemas.microsoft.com/office/drawing/2014/main" id="{00000000-0008-0000-0400-0000D0010000}"/>
            </a:ext>
          </a:extLst>
        </xdr:cNvPr>
        <xdr:cNvSpPr txBox="1"/>
      </xdr:nvSpPr>
      <xdr:spPr>
        <a:xfrm>
          <a:off x="165989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146957</xdr:rowOff>
    </xdr:from>
    <xdr:to>
      <xdr:col>78</xdr:col>
      <xdr:colOff>120650</xdr:colOff>
      <xdr:row>77</xdr:row>
      <xdr:rowOff>77107</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5621000" y="131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61884</xdr:rowOff>
    </xdr:from>
    <xdr:ext cx="7366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5290800" y="13263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2722</xdr:rowOff>
    </xdr:from>
    <xdr:to>
      <xdr:col>74</xdr:col>
      <xdr:colOff>31750</xdr:colOff>
      <xdr:row>75</xdr:row>
      <xdr:rowOff>104322</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4732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89098</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4401800" y="1294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59871</xdr:rowOff>
    </xdr:from>
    <xdr:to>
      <xdr:col>69</xdr:col>
      <xdr:colOff>142875</xdr:colOff>
      <xdr:row>76</xdr:row>
      <xdr:rowOff>161471</xdr:rowOff>
    </xdr:to>
    <xdr:sp macro="" textlink="">
      <xdr:nvSpPr>
        <xdr:cNvPr id="469" name="楕円 468">
          <a:extLst>
            <a:ext uri="{FF2B5EF4-FFF2-40B4-BE49-F238E27FC236}">
              <a16:creationId xmlns:a16="http://schemas.microsoft.com/office/drawing/2014/main" id="{00000000-0008-0000-0400-0000D5010000}"/>
            </a:ext>
          </a:extLst>
        </xdr:cNvPr>
        <xdr:cNvSpPr/>
      </xdr:nvSpPr>
      <xdr:spPr>
        <a:xfrm>
          <a:off x="13843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199</xdr:rowOff>
    </xdr:from>
    <xdr:ext cx="762000" cy="259045"/>
    <xdr:sp macro="" textlink="">
      <xdr:nvSpPr>
        <xdr:cNvPr id="470" name="テキスト ボックス 469">
          <a:extLst>
            <a:ext uri="{FF2B5EF4-FFF2-40B4-BE49-F238E27FC236}">
              <a16:creationId xmlns:a16="http://schemas.microsoft.com/office/drawing/2014/main" id="{00000000-0008-0000-0400-0000D6010000}"/>
            </a:ext>
          </a:extLst>
        </xdr:cNvPr>
        <xdr:cNvSpPr txBox="1"/>
      </xdr:nvSpPr>
      <xdr:spPr>
        <a:xfrm>
          <a:off x="13512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24493</xdr:rowOff>
    </xdr:from>
    <xdr:to>
      <xdr:col>65</xdr:col>
      <xdr:colOff>53975</xdr:colOff>
      <xdr:row>75</xdr:row>
      <xdr:rowOff>126093</xdr:rowOff>
    </xdr:to>
    <xdr:sp macro="" textlink="">
      <xdr:nvSpPr>
        <xdr:cNvPr id="471" name="楕円 470">
          <a:extLst>
            <a:ext uri="{FF2B5EF4-FFF2-40B4-BE49-F238E27FC236}">
              <a16:creationId xmlns:a16="http://schemas.microsoft.com/office/drawing/2014/main" id="{00000000-0008-0000-0400-0000D7010000}"/>
            </a:ext>
          </a:extLst>
        </xdr:cNvPr>
        <xdr:cNvSpPr/>
      </xdr:nvSpPr>
      <xdr:spPr>
        <a:xfrm>
          <a:off x="12954000" y="128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136270</xdr:rowOff>
    </xdr:from>
    <xdr:ext cx="762000" cy="259045"/>
    <xdr:sp macro="" textlink="">
      <xdr:nvSpPr>
        <xdr:cNvPr id="472" name="テキスト ボックス 471">
          <a:extLst>
            <a:ext uri="{FF2B5EF4-FFF2-40B4-BE49-F238E27FC236}">
              <a16:creationId xmlns:a16="http://schemas.microsoft.com/office/drawing/2014/main" id="{00000000-0008-0000-0400-0000D8010000}"/>
            </a:ext>
          </a:extLst>
        </xdr:cNvPr>
        <xdr:cNvSpPr txBox="1"/>
      </xdr:nvSpPr>
      <xdr:spPr>
        <a:xfrm>
          <a:off x="12623800" y="126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9184</xdr:rowOff>
    </xdr:from>
    <xdr:to>
      <xdr:col>29</xdr:col>
      <xdr:colOff>127000</xdr:colOff>
      <xdr:row>19</xdr:row>
      <xdr:rowOff>148401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14209"/>
          <a:ext cx="0" cy="13393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120478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2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148401</xdr:rowOff>
    </xdr:from>
    <xdr:to>
      <xdr:col>30</xdr:col>
      <xdr:colOff>25400</xdr:colOff>
      <xdr:row>19</xdr:row>
      <xdr:rowOff>148401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3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95561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9184</xdr:rowOff>
    </xdr:from>
    <xdr:to>
      <xdr:col>30</xdr:col>
      <xdr:colOff>25400</xdr:colOff>
      <xdr:row>12</xdr:row>
      <xdr:rowOff>9184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14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95562</xdr:rowOff>
    </xdr:from>
    <xdr:to>
      <xdr:col>29</xdr:col>
      <xdr:colOff>127000</xdr:colOff>
      <xdr:row>18</xdr:row>
      <xdr:rowOff>4220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57837"/>
          <a:ext cx="647700" cy="80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166674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8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150147</xdr:rowOff>
    </xdr:from>
    <xdr:to>
      <xdr:col>29</xdr:col>
      <xdr:colOff>177800</xdr:colOff>
      <xdr:row>17</xdr:row>
      <xdr:rowOff>80297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40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4220</xdr:rowOff>
    </xdr:from>
    <xdr:to>
      <xdr:col>26</xdr:col>
      <xdr:colOff>50800</xdr:colOff>
      <xdr:row>18</xdr:row>
      <xdr:rowOff>40110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37945"/>
          <a:ext cx="698500" cy="35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40582</xdr:rowOff>
    </xdr:from>
    <xdr:to>
      <xdr:col>26</xdr:col>
      <xdr:colOff>101600</xdr:colOff>
      <xdr:row>17</xdr:row>
      <xdr:rowOff>142182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02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152359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7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40110</xdr:rowOff>
    </xdr:from>
    <xdr:to>
      <xdr:col>22</xdr:col>
      <xdr:colOff>114300</xdr:colOff>
      <xdr:row>18</xdr:row>
      <xdr:rowOff>55492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73835"/>
          <a:ext cx="698500" cy="15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60731</xdr:rowOff>
    </xdr:from>
    <xdr:to>
      <xdr:col>22</xdr:col>
      <xdr:colOff>165100</xdr:colOff>
      <xdr:row>17</xdr:row>
      <xdr:rowOff>162331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23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1058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9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55492</xdr:rowOff>
    </xdr:from>
    <xdr:to>
      <xdr:col>18</xdr:col>
      <xdr:colOff>177800</xdr:colOff>
      <xdr:row>18</xdr:row>
      <xdr:rowOff>89129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89217"/>
          <a:ext cx="698500" cy="33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79346</xdr:rowOff>
    </xdr:from>
    <xdr:to>
      <xdr:col>19</xdr:col>
      <xdr:colOff>38100</xdr:colOff>
      <xdr:row>18</xdr:row>
      <xdr:rowOff>9496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16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19673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1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138423</xdr:rowOff>
    </xdr:from>
    <xdr:to>
      <xdr:col>15</xdr:col>
      <xdr:colOff>101600</xdr:colOff>
      <xdr:row>18</xdr:row>
      <xdr:rowOff>68573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0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78750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69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44762</xdr:rowOff>
    </xdr:from>
    <xdr:to>
      <xdr:col>29</xdr:col>
      <xdr:colOff>177800</xdr:colOff>
      <xdr:row>17</xdr:row>
      <xdr:rowOff>146362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07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16839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79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124870</xdr:rowOff>
    </xdr:from>
    <xdr:to>
      <xdr:col>26</xdr:col>
      <xdr:colOff>101600</xdr:colOff>
      <xdr:row>18</xdr:row>
      <xdr:rowOff>55020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87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39797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73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160760</xdr:rowOff>
    </xdr:from>
    <xdr:to>
      <xdr:col>22</xdr:col>
      <xdr:colOff>165100</xdr:colOff>
      <xdr:row>18</xdr:row>
      <xdr:rowOff>90910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23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75687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09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4692</xdr:rowOff>
    </xdr:from>
    <xdr:to>
      <xdr:col>19</xdr:col>
      <xdr:colOff>38100</xdr:colOff>
      <xdr:row>18</xdr:row>
      <xdr:rowOff>106292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38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91069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2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38329</xdr:rowOff>
    </xdr:from>
    <xdr:to>
      <xdr:col>15</xdr:col>
      <xdr:colOff>101600</xdr:colOff>
      <xdr:row>18</xdr:row>
      <xdr:rowOff>139929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72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124706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58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296278</xdr:rowOff>
    </xdr:from>
    <xdr:to>
      <xdr:col>29</xdr:col>
      <xdr:colOff>127000</xdr:colOff>
      <xdr:row>37</xdr:row>
      <xdr:rowOff>115113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20828"/>
          <a:ext cx="0" cy="10189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125290</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4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115113</xdr:rowOff>
    </xdr:from>
    <xdr:to>
      <xdr:col>30</xdr:col>
      <xdr:colOff>25400</xdr:colOff>
      <xdr:row>37</xdr:row>
      <xdr:rowOff>115113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398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39755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6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296278</xdr:rowOff>
    </xdr:from>
    <xdr:to>
      <xdr:col>30</xdr:col>
      <xdr:colOff>25400</xdr:colOff>
      <xdr:row>33</xdr:row>
      <xdr:rowOff>296278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20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115113</xdr:rowOff>
    </xdr:from>
    <xdr:to>
      <xdr:col>29</xdr:col>
      <xdr:colOff>127000</xdr:colOff>
      <xdr:row>37</xdr:row>
      <xdr:rowOff>126657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239813"/>
          <a:ext cx="647700" cy="11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35006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453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189929</xdr:rowOff>
    </xdr:from>
    <xdr:to>
      <xdr:col>29</xdr:col>
      <xdr:colOff>177800</xdr:colOff>
      <xdr:row>35</xdr:row>
      <xdr:rowOff>291529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00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126657</xdr:rowOff>
    </xdr:from>
    <xdr:to>
      <xdr:col>26</xdr:col>
      <xdr:colOff>50800</xdr:colOff>
      <xdr:row>37</xdr:row>
      <xdr:rowOff>164909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251357"/>
          <a:ext cx="698500" cy="38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165964</xdr:rowOff>
    </xdr:from>
    <xdr:to>
      <xdr:col>26</xdr:col>
      <xdr:colOff>101600</xdr:colOff>
      <xdr:row>35</xdr:row>
      <xdr:rowOff>267564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76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277741</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4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95186</xdr:rowOff>
    </xdr:from>
    <xdr:to>
      <xdr:col>22</xdr:col>
      <xdr:colOff>114300</xdr:colOff>
      <xdr:row>37</xdr:row>
      <xdr:rowOff>164909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219886"/>
          <a:ext cx="698500" cy="69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239725</xdr:rowOff>
    </xdr:from>
    <xdr:to>
      <xdr:col>22</xdr:col>
      <xdr:colOff>165100</xdr:colOff>
      <xdr:row>35</xdr:row>
      <xdr:rowOff>341325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50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8602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71984</xdr:rowOff>
    </xdr:from>
    <xdr:to>
      <xdr:col>18</xdr:col>
      <xdr:colOff>177800</xdr:colOff>
      <xdr:row>37</xdr:row>
      <xdr:rowOff>95186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196684"/>
          <a:ext cx="698500" cy="23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266967</xdr:rowOff>
    </xdr:from>
    <xdr:to>
      <xdr:col>19</xdr:col>
      <xdr:colOff>38100</xdr:colOff>
      <xdr:row>36</xdr:row>
      <xdr:rowOff>25667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7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35844</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4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270548</xdr:rowOff>
    </xdr:from>
    <xdr:to>
      <xdr:col>15</xdr:col>
      <xdr:colOff>101600</xdr:colOff>
      <xdr:row>36</xdr:row>
      <xdr:rowOff>29248</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39425</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64313</xdr:rowOff>
    </xdr:from>
    <xdr:to>
      <xdr:col>29</xdr:col>
      <xdr:colOff>177800</xdr:colOff>
      <xdr:row>37</xdr:row>
      <xdr:rowOff>165913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189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144340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9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75857</xdr:rowOff>
    </xdr:from>
    <xdr:to>
      <xdr:col>26</xdr:col>
      <xdr:colOff>101600</xdr:colOff>
      <xdr:row>37</xdr:row>
      <xdr:rowOff>177457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200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162234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2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114109</xdr:rowOff>
    </xdr:from>
    <xdr:to>
      <xdr:col>22</xdr:col>
      <xdr:colOff>165100</xdr:colOff>
      <xdr:row>37</xdr:row>
      <xdr:rowOff>215709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238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200486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32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44386</xdr:rowOff>
    </xdr:from>
    <xdr:to>
      <xdr:col>19</xdr:col>
      <xdr:colOff>38100</xdr:colOff>
      <xdr:row>37</xdr:row>
      <xdr:rowOff>145986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169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130763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25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21184</xdr:rowOff>
    </xdr:from>
    <xdr:to>
      <xdr:col>15</xdr:col>
      <xdr:colOff>101600</xdr:colOff>
      <xdr:row>37</xdr:row>
      <xdr:rowOff>122784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145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107561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232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192,074
187,321
159.82
80,255,925
74,740,782
4,677,000
42,343,576
26,769,461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27229</xdr:rowOff>
    </xdr:from>
    <xdr:to>
      <xdr:col>24</xdr:col>
      <xdr:colOff>62865</xdr:colOff>
      <xdr:row>39</xdr:row>
      <xdr:rowOff>22733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42179"/>
          <a:ext cx="1270" cy="1367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26560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22733</xdr:rowOff>
    </xdr:from>
    <xdr:to>
      <xdr:col>24</xdr:col>
      <xdr:colOff>152400</xdr:colOff>
      <xdr:row>39</xdr:row>
      <xdr:rowOff>22733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145356</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27229</xdr:rowOff>
    </xdr:from>
    <xdr:to>
      <xdr:col>24</xdr:col>
      <xdr:colOff>152400</xdr:colOff>
      <xdr:row>31</xdr:row>
      <xdr:rowOff>27229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4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5893</xdr:rowOff>
    </xdr:from>
    <xdr:to>
      <xdr:col>24</xdr:col>
      <xdr:colOff>63500</xdr:colOff>
      <xdr:row>36</xdr:row>
      <xdr:rowOff>87846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78093"/>
          <a:ext cx="838200" cy="8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122686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23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144259</xdr:rowOff>
    </xdr:from>
    <xdr:to>
      <xdr:col>24</xdr:col>
      <xdr:colOff>114300</xdr:colOff>
      <xdr:row>36</xdr:row>
      <xdr:rowOff>74409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4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165684</xdr:rowOff>
    </xdr:from>
    <xdr:to>
      <xdr:col>19</xdr:col>
      <xdr:colOff>177800</xdr:colOff>
      <xdr:row>36</xdr:row>
      <xdr:rowOff>87846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166434"/>
          <a:ext cx="889000" cy="9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159233</xdr:rowOff>
    </xdr:from>
    <xdr:to>
      <xdr:col>20</xdr:col>
      <xdr:colOff>38100</xdr:colOff>
      <xdr:row>36</xdr:row>
      <xdr:rowOff>89383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5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105910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3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165684</xdr:rowOff>
    </xdr:from>
    <xdr:to>
      <xdr:col>15</xdr:col>
      <xdr:colOff>50800</xdr:colOff>
      <xdr:row>36</xdr:row>
      <xdr:rowOff>72453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66434"/>
          <a:ext cx="889000" cy="7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3518</xdr:rowOff>
    </xdr:from>
    <xdr:to>
      <xdr:col>15</xdr:col>
      <xdr:colOff>101600</xdr:colOff>
      <xdr:row>36</xdr:row>
      <xdr:rowOff>105118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96245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6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72453</xdr:rowOff>
    </xdr:from>
    <xdr:to>
      <xdr:col>10</xdr:col>
      <xdr:colOff>114300</xdr:colOff>
      <xdr:row>37</xdr:row>
      <xdr:rowOff>71653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44653"/>
          <a:ext cx="889000" cy="17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34341</xdr:rowOff>
    </xdr:from>
    <xdr:to>
      <xdr:col>10</xdr:col>
      <xdr:colOff>165100</xdr:colOff>
      <xdr:row>36</xdr:row>
      <xdr:rowOff>135941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127068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70917</xdr:rowOff>
    </xdr:from>
    <xdr:to>
      <xdr:col>6</xdr:col>
      <xdr:colOff>38100</xdr:colOff>
      <xdr:row>38</xdr:row>
      <xdr:rowOff>1067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1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163644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50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126543</xdr:rowOff>
    </xdr:from>
    <xdr:to>
      <xdr:col>24</xdr:col>
      <xdr:colOff>114300</xdr:colOff>
      <xdr:row>36</xdr:row>
      <xdr:rowOff>56693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2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149420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7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37046</xdr:rowOff>
    </xdr:from>
    <xdr:to>
      <xdr:col>20</xdr:col>
      <xdr:colOff>38100</xdr:colOff>
      <xdr:row>36</xdr:row>
      <xdr:rowOff>138646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0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129773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0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114884</xdr:rowOff>
    </xdr:from>
    <xdr:to>
      <xdr:col>15</xdr:col>
      <xdr:colOff>101600</xdr:colOff>
      <xdr:row>36</xdr:row>
      <xdr:rowOff>45034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1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61561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89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21653</xdr:rowOff>
    </xdr:from>
    <xdr:to>
      <xdr:col>10</xdr:col>
      <xdr:colOff>165100</xdr:colOff>
      <xdr:row>36</xdr:row>
      <xdr:rowOff>123253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9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139780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20853</xdr:rowOff>
    </xdr:from>
    <xdr:to>
      <xdr:col>6</xdr:col>
      <xdr:colOff>38100</xdr:colOff>
      <xdr:row>37</xdr:row>
      <xdr:rowOff>122453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6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138980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3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2197</xdr:rowOff>
    </xdr:from>
    <xdr:to>
      <xdr:col>24</xdr:col>
      <xdr:colOff>62865</xdr:colOff>
      <xdr:row>57</xdr:row>
      <xdr:rowOff>73444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46147"/>
          <a:ext cx="1270" cy="1099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77271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8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73444</xdr:rowOff>
    </xdr:from>
    <xdr:to>
      <xdr:col>24</xdr:col>
      <xdr:colOff>152400</xdr:colOff>
      <xdr:row>57</xdr:row>
      <xdr:rowOff>73444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84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120324</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2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2197</xdr:rowOff>
    </xdr:from>
    <xdr:to>
      <xdr:col>24</xdr:col>
      <xdr:colOff>152400</xdr:colOff>
      <xdr:row>51</xdr:row>
      <xdr:rowOff>2197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46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111620</xdr:rowOff>
    </xdr:from>
    <xdr:to>
      <xdr:col>24</xdr:col>
      <xdr:colOff>63500</xdr:colOff>
      <xdr:row>56</xdr:row>
      <xdr:rowOff>112078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541370"/>
          <a:ext cx="838200" cy="17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83621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1704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60744</xdr:rowOff>
    </xdr:from>
    <xdr:to>
      <xdr:col>24</xdr:col>
      <xdr:colOff>114300</xdr:colOff>
      <xdr:row>54</xdr:row>
      <xdr:rowOff>162344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31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111620</xdr:rowOff>
    </xdr:from>
    <xdr:to>
      <xdr:col>19</xdr:col>
      <xdr:colOff>177800</xdr:colOff>
      <xdr:row>56</xdr:row>
      <xdr:rowOff>161303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41370"/>
          <a:ext cx="889000" cy="22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169176</xdr:rowOff>
    </xdr:from>
    <xdr:to>
      <xdr:col>20</xdr:col>
      <xdr:colOff>38100</xdr:colOff>
      <xdr:row>54</xdr:row>
      <xdr:rowOff>99326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25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115853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03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161303</xdr:rowOff>
    </xdr:from>
    <xdr:to>
      <xdr:col>15</xdr:col>
      <xdr:colOff>50800</xdr:colOff>
      <xdr:row>59</xdr:row>
      <xdr:rowOff>20524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62503"/>
          <a:ext cx="889000" cy="37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97130</xdr:rowOff>
    </xdr:from>
    <xdr:to>
      <xdr:col>15</xdr:col>
      <xdr:colOff>101600</xdr:colOff>
      <xdr:row>55</xdr:row>
      <xdr:rowOff>27280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35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43807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13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83731</xdr:rowOff>
    </xdr:from>
    <xdr:to>
      <xdr:col>10</xdr:col>
      <xdr:colOff>114300</xdr:colOff>
      <xdr:row>59</xdr:row>
      <xdr:rowOff>20524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027831"/>
          <a:ext cx="889000" cy="10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33236</xdr:rowOff>
    </xdr:from>
    <xdr:to>
      <xdr:col>10</xdr:col>
      <xdr:colOff>165100</xdr:colOff>
      <xdr:row>56</xdr:row>
      <xdr:rowOff>134836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3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151363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0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24626</xdr:rowOff>
    </xdr:from>
    <xdr:to>
      <xdr:col>6</xdr:col>
      <xdr:colOff>38100</xdr:colOff>
      <xdr:row>56</xdr:row>
      <xdr:rowOff>126226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2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142753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61278</xdr:rowOff>
    </xdr:from>
    <xdr:to>
      <xdr:col>24</xdr:col>
      <xdr:colOff>114300</xdr:colOff>
      <xdr:row>56</xdr:row>
      <xdr:rowOff>162878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6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39705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4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60820</xdr:rowOff>
    </xdr:from>
    <xdr:to>
      <xdr:col>20</xdr:col>
      <xdr:colOff>38100</xdr:colOff>
      <xdr:row>55</xdr:row>
      <xdr:rowOff>162420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9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153547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5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110503</xdr:rowOff>
    </xdr:from>
    <xdr:to>
      <xdr:col>15</xdr:col>
      <xdr:colOff>101600</xdr:colOff>
      <xdr:row>57</xdr:row>
      <xdr:rowOff>40653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1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31780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0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141174</xdr:rowOff>
    </xdr:from>
    <xdr:to>
      <xdr:col>10</xdr:col>
      <xdr:colOff>165100</xdr:colOff>
      <xdr:row>59</xdr:row>
      <xdr:rowOff>71324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8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62451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7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32931</xdr:rowOff>
    </xdr:from>
    <xdr:to>
      <xdr:col>6</xdr:col>
      <xdr:colOff>38100</xdr:colOff>
      <xdr:row>58</xdr:row>
      <xdr:rowOff>134531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125658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6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13376</xdr:rowOff>
    </xdr:from>
    <xdr:to>
      <xdr:col>24</xdr:col>
      <xdr:colOff>62865</xdr:colOff>
      <xdr:row>78</xdr:row>
      <xdr:rowOff>114554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7776"/>
          <a:ext cx="1270" cy="112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118381</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1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114554</xdr:rowOff>
    </xdr:from>
    <xdr:to>
      <xdr:col>24</xdr:col>
      <xdr:colOff>152400</xdr:colOff>
      <xdr:row>78</xdr:row>
      <xdr:rowOff>114554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8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131503</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3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13376</xdr:rowOff>
    </xdr:from>
    <xdr:to>
      <xdr:col>24</xdr:col>
      <xdr:colOff>152400</xdr:colOff>
      <xdr:row>72</xdr:row>
      <xdr:rowOff>13376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69200</xdr:rowOff>
    </xdr:from>
    <xdr:to>
      <xdr:col>24</xdr:col>
      <xdr:colOff>63500</xdr:colOff>
      <xdr:row>77</xdr:row>
      <xdr:rowOff>100199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270850"/>
          <a:ext cx="838200" cy="3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18462</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048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167035</xdr:rowOff>
    </xdr:from>
    <xdr:to>
      <xdr:col>24</xdr:col>
      <xdr:colOff>114300</xdr:colOff>
      <xdr:row>77</xdr:row>
      <xdr:rowOff>97185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9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100199</xdr:rowOff>
    </xdr:from>
    <xdr:to>
      <xdr:col>19</xdr:col>
      <xdr:colOff>177800</xdr:colOff>
      <xdr:row>77</xdr:row>
      <xdr:rowOff>110714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01849"/>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169230</xdr:rowOff>
    </xdr:from>
    <xdr:to>
      <xdr:col>20</xdr:col>
      <xdr:colOff>38100</xdr:colOff>
      <xdr:row>77</xdr:row>
      <xdr:rowOff>99380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9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115907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9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110714</xdr:rowOff>
    </xdr:from>
    <xdr:to>
      <xdr:col>15</xdr:col>
      <xdr:colOff>50800</xdr:colOff>
      <xdr:row>77</xdr:row>
      <xdr:rowOff>133437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12364"/>
          <a:ext cx="889000" cy="2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3494</xdr:rowOff>
    </xdr:from>
    <xdr:to>
      <xdr:col>15</xdr:col>
      <xdr:colOff>101600</xdr:colOff>
      <xdr:row>77</xdr:row>
      <xdr:rowOff>105094</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0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121621</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98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133437</xdr:rowOff>
    </xdr:from>
    <xdr:to>
      <xdr:col>10</xdr:col>
      <xdr:colOff>114300</xdr:colOff>
      <xdr:row>77</xdr:row>
      <xdr:rowOff>153690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35087"/>
          <a:ext cx="889000" cy="2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6375</xdr:rowOff>
    </xdr:from>
    <xdr:to>
      <xdr:col>10</xdr:col>
      <xdr:colOff>165100</xdr:colOff>
      <xdr:row>77</xdr:row>
      <xdr:rowOff>107975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124502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98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48941</xdr:rowOff>
    </xdr:from>
    <xdr:to>
      <xdr:col>6</xdr:col>
      <xdr:colOff>38100</xdr:colOff>
      <xdr:row>77</xdr:row>
      <xdr:rowOff>150541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5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167068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2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18400</xdr:rowOff>
    </xdr:from>
    <xdr:to>
      <xdr:col>24</xdr:col>
      <xdr:colOff>114300</xdr:colOff>
      <xdr:row>77</xdr:row>
      <xdr:rowOff>120000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2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168277</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9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49399</xdr:rowOff>
    </xdr:from>
    <xdr:to>
      <xdr:col>20</xdr:col>
      <xdr:colOff>38100</xdr:colOff>
      <xdr:row>77</xdr:row>
      <xdr:rowOff>150999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5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142126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343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59914</xdr:rowOff>
    </xdr:from>
    <xdr:to>
      <xdr:col>15</xdr:col>
      <xdr:colOff>101600</xdr:colOff>
      <xdr:row>77</xdr:row>
      <xdr:rowOff>161514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6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152641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35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82637</xdr:rowOff>
    </xdr:from>
    <xdr:to>
      <xdr:col>10</xdr:col>
      <xdr:colOff>165100</xdr:colOff>
      <xdr:row>78</xdr:row>
      <xdr:rowOff>12787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8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3914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37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102890</xdr:rowOff>
    </xdr:from>
    <xdr:to>
      <xdr:col>6</xdr:col>
      <xdr:colOff>38100</xdr:colOff>
      <xdr:row>78</xdr:row>
      <xdr:rowOff>33040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0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24167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9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128482</xdr:rowOff>
    </xdr:from>
    <xdr:to>
      <xdr:col>24</xdr:col>
      <xdr:colOff>62865</xdr:colOff>
      <xdr:row>98</xdr:row>
      <xdr:rowOff>92935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58982"/>
          <a:ext cx="1270" cy="1336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96762</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9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92935</xdr:rowOff>
    </xdr:from>
    <xdr:to>
      <xdr:col>24</xdr:col>
      <xdr:colOff>152400</xdr:colOff>
      <xdr:row>98</xdr:row>
      <xdr:rowOff>92935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95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75159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3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128482</xdr:rowOff>
    </xdr:from>
    <xdr:to>
      <xdr:col>24</xdr:col>
      <xdr:colOff>152400</xdr:colOff>
      <xdr:row>90</xdr:row>
      <xdr:rowOff>128482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58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121003</xdr:rowOff>
    </xdr:from>
    <xdr:to>
      <xdr:col>24</xdr:col>
      <xdr:colOff>63500</xdr:colOff>
      <xdr:row>97</xdr:row>
      <xdr:rowOff>125674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80203"/>
          <a:ext cx="838200" cy="17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169189</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85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146312</xdr:rowOff>
    </xdr:from>
    <xdr:to>
      <xdr:col>24</xdr:col>
      <xdr:colOff>114300</xdr:colOff>
      <xdr:row>96</xdr:row>
      <xdr:rowOff>76462</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3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79088</xdr:rowOff>
    </xdr:from>
    <xdr:to>
      <xdr:col>19</xdr:col>
      <xdr:colOff>177800</xdr:colOff>
      <xdr:row>97</xdr:row>
      <xdr:rowOff>125674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538288"/>
          <a:ext cx="889000" cy="21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108479</xdr:rowOff>
    </xdr:from>
    <xdr:to>
      <xdr:col>20</xdr:col>
      <xdr:colOff>38100</xdr:colOff>
      <xdr:row>97</xdr:row>
      <xdr:rowOff>38629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6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55156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34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79088</xdr:rowOff>
    </xdr:from>
    <xdr:to>
      <xdr:col>15</xdr:col>
      <xdr:colOff>50800</xdr:colOff>
      <xdr:row>98</xdr:row>
      <xdr:rowOff>100805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538288"/>
          <a:ext cx="889000" cy="36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91235</xdr:rowOff>
    </xdr:from>
    <xdr:to>
      <xdr:col>15</xdr:col>
      <xdr:colOff>101600</xdr:colOff>
      <xdr:row>96</xdr:row>
      <xdr:rowOff>21385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7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37912</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15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100805</xdr:rowOff>
    </xdr:from>
    <xdr:to>
      <xdr:col>10</xdr:col>
      <xdr:colOff>114300</xdr:colOff>
      <xdr:row>98</xdr:row>
      <xdr:rowOff>123225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902905"/>
          <a:ext cx="889000" cy="2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152222</xdr:rowOff>
    </xdr:from>
    <xdr:to>
      <xdr:col>10</xdr:col>
      <xdr:colOff>165100</xdr:colOff>
      <xdr:row>98</xdr:row>
      <xdr:rowOff>82372</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8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98899</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55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13283</xdr:rowOff>
    </xdr:from>
    <xdr:to>
      <xdr:col>6</xdr:col>
      <xdr:colOff>38100</xdr:colOff>
      <xdr:row>98</xdr:row>
      <xdr:rowOff>114883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1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131410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59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70203</xdr:rowOff>
    </xdr:from>
    <xdr:to>
      <xdr:col>24</xdr:col>
      <xdr:colOff>114300</xdr:colOff>
      <xdr:row>97</xdr:row>
      <xdr:rowOff>353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2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48630</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0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74874</xdr:rowOff>
    </xdr:from>
    <xdr:to>
      <xdr:col>20</xdr:col>
      <xdr:colOff>38100</xdr:colOff>
      <xdr:row>98</xdr:row>
      <xdr:rowOff>5024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70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167601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79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28288</xdr:rowOff>
    </xdr:from>
    <xdr:to>
      <xdr:col>15</xdr:col>
      <xdr:colOff>101600</xdr:colOff>
      <xdr:row>96</xdr:row>
      <xdr:rowOff>129888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8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121015</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58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50005</xdr:rowOff>
    </xdr:from>
    <xdr:to>
      <xdr:col>10</xdr:col>
      <xdr:colOff>165100</xdr:colOff>
      <xdr:row>98</xdr:row>
      <xdr:rowOff>151605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5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142732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9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72425</xdr:rowOff>
    </xdr:from>
    <xdr:to>
      <xdr:col>6</xdr:col>
      <xdr:colOff>38100</xdr:colOff>
      <xdr:row>99</xdr:row>
      <xdr:rowOff>2575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7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165152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6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89497</xdr:rowOff>
    </xdr:from>
    <xdr:to>
      <xdr:col>54</xdr:col>
      <xdr:colOff>189865</xdr:colOff>
      <xdr:row>39</xdr:row>
      <xdr:rowOff>60313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6090247"/>
          <a:ext cx="1270" cy="65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64140</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75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60313</xdr:rowOff>
    </xdr:from>
    <xdr:to>
      <xdr:col>55</xdr:col>
      <xdr:colOff>88900</xdr:colOff>
      <xdr:row>39</xdr:row>
      <xdr:rowOff>60313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746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36174</xdr:rowOff>
    </xdr:from>
    <xdr:ext cx="534377"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86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89497</xdr:rowOff>
    </xdr:from>
    <xdr:to>
      <xdr:col>55</xdr:col>
      <xdr:colOff>88900</xdr:colOff>
      <xdr:row>35</xdr:row>
      <xdr:rowOff>89497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090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26912</xdr:rowOff>
    </xdr:from>
    <xdr:to>
      <xdr:col>55</xdr:col>
      <xdr:colOff>0</xdr:colOff>
      <xdr:row>38</xdr:row>
      <xdr:rowOff>31293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542012"/>
          <a:ext cx="8382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11320</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526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32893</xdr:rowOff>
    </xdr:from>
    <xdr:to>
      <xdr:col>55</xdr:col>
      <xdr:colOff>50800</xdr:colOff>
      <xdr:row>38</xdr:row>
      <xdr:rowOff>134493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31293</xdr:rowOff>
    </xdr:from>
    <xdr:to>
      <xdr:col>50</xdr:col>
      <xdr:colOff>114300</xdr:colOff>
      <xdr:row>38</xdr:row>
      <xdr:rowOff>120866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546393"/>
          <a:ext cx="889000" cy="8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1371</xdr:rowOff>
    </xdr:from>
    <xdr:to>
      <xdr:col>50</xdr:col>
      <xdr:colOff>165100</xdr:colOff>
      <xdr:row>38</xdr:row>
      <xdr:rowOff>102971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51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94098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60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8471</xdr:rowOff>
    </xdr:from>
    <xdr:to>
      <xdr:col>45</xdr:col>
      <xdr:colOff>177800</xdr:colOff>
      <xdr:row>38</xdr:row>
      <xdr:rowOff>120866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151971"/>
          <a:ext cx="889000" cy="148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68059</xdr:rowOff>
    </xdr:from>
    <xdr:to>
      <xdr:col>46</xdr:col>
      <xdr:colOff>38100</xdr:colOff>
      <xdr:row>38</xdr:row>
      <xdr:rowOff>169659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58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14736</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35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8471</xdr:rowOff>
    </xdr:from>
    <xdr:to>
      <xdr:col>41</xdr:col>
      <xdr:colOff>50800</xdr:colOff>
      <xdr:row>38</xdr:row>
      <xdr:rowOff>6629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151971"/>
          <a:ext cx="889000" cy="136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134023</xdr:rowOff>
    </xdr:from>
    <xdr:to>
      <xdr:col>41</xdr:col>
      <xdr:colOff>101600</xdr:colOff>
      <xdr:row>31</xdr:row>
      <xdr:rowOff>64173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27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55300</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37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132677</xdr:rowOff>
    </xdr:from>
    <xdr:to>
      <xdr:col>36</xdr:col>
      <xdr:colOff>165100</xdr:colOff>
      <xdr:row>39</xdr:row>
      <xdr:rowOff>62827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64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53954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7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147561</xdr:rowOff>
    </xdr:from>
    <xdr:to>
      <xdr:col>55</xdr:col>
      <xdr:colOff>50800</xdr:colOff>
      <xdr:row>38</xdr:row>
      <xdr:rowOff>77712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912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170438</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4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151943</xdr:rowOff>
    </xdr:from>
    <xdr:to>
      <xdr:col>50</xdr:col>
      <xdr:colOff>165100</xdr:colOff>
      <xdr:row>38</xdr:row>
      <xdr:rowOff>82093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9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98620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27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70066</xdr:rowOff>
    </xdr:from>
    <xdr:to>
      <xdr:col>46</xdr:col>
      <xdr:colOff>38100</xdr:colOff>
      <xdr:row>39</xdr:row>
      <xdr:rowOff>216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58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162793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67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129121</xdr:rowOff>
    </xdr:from>
    <xdr:to>
      <xdr:col>41</xdr:col>
      <xdr:colOff>101600</xdr:colOff>
      <xdr:row>30</xdr:row>
      <xdr:rowOff>59271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10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75798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4876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127279</xdr:rowOff>
    </xdr:from>
    <xdr:to>
      <xdr:col>36</xdr:col>
      <xdr:colOff>165100</xdr:colOff>
      <xdr:row>38</xdr:row>
      <xdr:rowOff>57429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7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73956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24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24390</xdr:rowOff>
    </xdr:from>
    <xdr:to>
      <xdr:col>54</xdr:col>
      <xdr:colOff>189865</xdr:colOff>
      <xdr:row>59</xdr:row>
      <xdr:rowOff>69539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68340"/>
          <a:ext cx="1270" cy="1416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73366</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8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69539</xdr:rowOff>
    </xdr:from>
    <xdr:to>
      <xdr:col>55</xdr:col>
      <xdr:colOff>88900</xdr:colOff>
      <xdr:row>59</xdr:row>
      <xdr:rowOff>69539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142517</xdr:rowOff>
    </xdr:from>
    <xdr:ext cx="534377"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4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24390</xdr:rowOff>
    </xdr:from>
    <xdr:to>
      <xdr:col>55</xdr:col>
      <xdr:colOff>88900</xdr:colOff>
      <xdr:row>51</xdr:row>
      <xdr:rowOff>24390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30391</xdr:rowOff>
    </xdr:from>
    <xdr:to>
      <xdr:col>55</xdr:col>
      <xdr:colOff>0</xdr:colOff>
      <xdr:row>58</xdr:row>
      <xdr:rowOff>22333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803041"/>
          <a:ext cx="838200" cy="16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146562</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04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123685</xdr:rowOff>
    </xdr:from>
    <xdr:to>
      <xdr:col>55</xdr:col>
      <xdr:colOff>50800</xdr:colOff>
      <xdr:row>56</xdr:row>
      <xdr:rowOff>53835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22333</xdr:rowOff>
    </xdr:from>
    <xdr:to>
      <xdr:col>50</xdr:col>
      <xdr:colOff>114300</xdr:colOff>
      <xdr:row>58</xdr:row>
      <xdr:rowOff>109925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966433"/>
          <a:ext cx="889000" cy="8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10166</xdr:rowOff>
    </xdr:from>
    <xdr:to>
      <xdr:col>50</xdr:col>
      <xdr:colOff>165100</xdr:colOff>
      <xdr:row>56</xdr:row>
      <xdr:rowOff>111766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128293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21095</xdr:rowOff>
    </xdr:from>
    <xdr:to>
      <xdr:col>45</xdr:col>
      <xdr:colOff>177800</xdr:colOff>
      <xdr:row>58</xdr:row>
      <xdr:rowOff>109925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965195"/>
          <a:ext cx="889000" cy="8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115074</xdr:rowOff>
    </xdr:from>
    <xdr:to>
      <xdr:col>46</xdr:col>
      <xdr:colOff>38100</xdr:colOff>
      <xdr:row>57</xdr:row>
      <xdr:rowOff>45224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61751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4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21095</xdr:rowOff>
    </xdr:from>
    <xdr:to>
      <xdr:col>41</xdr:col>
      <xdr:colOff>50800</xdr:colOff>
      <xdr:row>58</xdr:row>
      <xdr:rowOff>150368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965195"/>
          <a:ext cx="889000" cy="12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64878</xdr:rowOff>
    </xdr:from>
    <xdr:to>
      <xdr:col>41</xdr:col>
      <xdr:colOff>101600</xdr:colOff>
      <xdr:row>56</xdr:row>
      <xdr:rowOff>166478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11555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4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12033</xdr:rowOff>
    </xdr:from>
    <xdr:to>
      <xdr:col>36</xdr:col>
      <xdr:colOff>165100</xdr:colOff>
      <xdr:row>56</xdr:row>
      <xdr:rowOff>113633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1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130160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8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151041</xdr:rowOff>
    </xdr:from>
    <xdr:to>
      <xdr:col>55</xdr:col>
      <xdr:colOff>50800</xdr:colOff>
      <xdr:row>57</xdr:row>
      <xdr:rowOff>81191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75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129468</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3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142983</xdr:rowOff>
    </xdr:from>
    <xdr:to>
      <xdr:col>50</xdr:col>
      <xdr:colOff>165100</xdr:colOff>
      <xdr:row>58</xdr:row>
      <xdr:rowOff>73133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91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64260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1000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59125</xdr:rowOff>
    </xdr:from>
    <xdr:to>
      <xdr:col>46</xdr:col>
      <xdr:colOff>38100</xdr:colOff>
      <xdr:row>58</xdr:row>
      <xdr:rowOff>160725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1000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151852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1009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141745</xdr:rowOff>
    </xdr:from>
    <xdr:to>
      <xdr:col>41</xdr:col>
      <xdr:colOff>101600</xdr:colOff>
      <xdr:row>58</xdr:row>
      <xdr:rowOff>71895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91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63022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100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99568</xdr:rowOff>
    </xdr:from>
    <xdr:to>
      <xdr:col>36</xdr:col>
      <xdr:colOff>165100</xdr:colOff>
      <xdr:row>59</xdr:row>
      <xdr:rowOff>29718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1004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20845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13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5031</xdr:rowOff>
    </xdr:from>
    <xdr:to>
      <xdr:col>54</xdr:col>
      <xdr:colOff>189865</xdr:colOff>
      <xdr:row>78</xdr:row>
      <xdr:rowOff>133299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349431"/>
          <a:ext cx="1270" cy="1156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137126</xdr:rowOff>
    </xdr:from>
    <xdr:ext cx="378565"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133299</xdr:rowOff>
    </xdr:from>
    <xdr:to>
      <xdr:col>55</xdr:col>
      <xdr:colOff>88900</xdr:colOff>
      <xdr:row>78</xdr:row>
      <xdr:rowOff>133299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0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123158</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12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5031</xdr:rowOff>
    </xdr:from>
    <xdr:to>
      <xdr:col>55</xdr:col>
      <xdr:colOff>88900</xdr:colOff>
      <xdr:row>72</xdr:row>
      <xdr:rowOff>5031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349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95100</xdr:rowOff>
    </xdr:from>
    <xdr:to>
      <xdr:col>55</xdr:col>
      <xdr:colOff>0</xdr:colOff>
      <xdr:row>77</xdr:row>
      <xdr:rowOff>121138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296750"/>
          <a:ext cx="838200" cy="2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109171</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2967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86294</xdr:rowOff>
    </xdr:from>
    <xdr:to>
      <xdr:col>55</xdr:col>
      <xdr:colOff>50800</xdr:colOff>
      <xdr:row>77</xdr:row>
      <xdr:rowOff>16444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11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112382</xdr:rowOff>
    </xdr:from>
    <xdr:to>
      <xdr:col>50</xdr:col>
      <xdr:colOff>114300</xdr:colOff>
      <xdr:row>77</xdr:row>
      <xdr:rowOff>121138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314032"/>
          <a:ext cx="889000" cy="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105291</xdr:rowOff>
    </xdr:from>
    <xdr:to>
      <xdr:col>50</xdr:col>
      <xdr:colOff>165100</xdr:colOff>
      <xdr:row>77</xdr:row>
      <xdr:rowOff>35441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3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51967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1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60810</xdr:rowOff>
    </xdr:from>
    <xdr:to>
      <xdr:col>45</xdr:col>
      <xdr:colOff>177800</xdr:colOff>
      <xdr:row>77</xdr:row>
      <xdr:rowOff>112382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262460"/>
          <a:ext cx="889000" cy="5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1186</xdr:rowOff>
    </xdr:from>
    <xdr:to>
      <xdr:col>46</xdr:col>
      <xdr:colOff>38100</xdr:colOff>
      <xdr:row>77</xdr:row>
      <xdr:rowOff>102786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0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119313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97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60810</xdr:rowOff>
    </xdr:from>
    <xdr:to>
      <xdr:col>41</xdr:col>
      <xdr:colOff>50800</xdr:colOff>
      <xdr:row>77</xdr:row>
      <xdr:rowOff>118075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262460"/>
          <a:ext cx="889000" cy="5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18652</xdr:rowOff>
    </xdr:from>
    <xdr:to>
      <xdr:col>41</xdr:col>
      <xdr:colOff>101600</xdr:colOff>
      <xdr:row>77</xdr:row>
      <xdr:rowOff>120252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111379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31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142210</xdr:rowOff>
    </xdr:from>
    <xdr:to>
      <xdr:col>36</xdr:col>
      <xdr:colOff>165100</xdr:colOff>
      <xdr:row>77</xdr:row>
      <xdr:rowOff>72360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17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88886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94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44300</xdr:rowOff>
    </xdr:from>
    <xdr:to>
      <xdr:col>55</xdr:col>
      <xdr:colOff>50800</xdr:colOff>
      <xdr:row>77</xdr:row>
      <xdr:rowOff>145900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24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22727</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22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70338</xdr:rowOff>
    </xdr:from>
    <xdr:to>
      <xdr:col>50</xdr:col>
      <xdr:colOff>165100</xdr:colOff>
      <xdr:row>78</xdr:row>
      <xdr:rowOff>488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27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163065</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36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61582</xdr:rowOff>
    </xdr:from>
    <xdr:to>
      <xdr:col>46</xdr:col>
      <xdr:colOff>38100</xdr:colOff>
      <xdr:row>77</xdr:row>
      <xdr:rowOff>163182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26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154309</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35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10010</xdr:rowOff>
    </xdr:from>
    <xdr:to>
      <xdr:col>41</xdr:col>
      <xdr:colOff>101600</xdr:colOff>
      <xdr:row>77</xdr:row>
      <xdr:rowOff>111610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21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128137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98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67275</xdr:rowOff>
    </xdr:from>
    <xdr:to>
      <xdr:col>36</xdr:col>
      <xdr:colOff>165100</xdr:colOff>
      <xdr:row>77</xdr:row>
      <xdr:rowOff>168875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26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160002</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36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120889</xdr:rowOff>
    </xdr:from>
    <xdr:to>
      <xdr:col>54</xdr:col>
      <xdr:colOff>189865</xdr:colOff>
      <xdr:row>98</xdr:row>
      <xdr:rowOff>138492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51389"/>
          <a:ext cx="1270" cy="138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142319</xdr:rowOff>
    </xdr:from>
    <xdr:ext cx="534377"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4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138492</xdr:rowOff>
    </xdr:from>
    <xdr:to>
      <xdr:col>55</xdr:col>
      <xdr:colOff>88900</xdr:colOff>
      <xdr:row>98</xdr:row>
      <xdr:rowOff>138492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67566</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32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120889</xdr:rowOff>
    </xdr:from>
    <xdr:to>
      <xdr:col>55</xdr:col>
      <xdr:colOff>88900</xdr:colOff>
      <xdr:row>90</xdr:row>
      <xdr:rowOff>120889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5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167590</xdr:rowOff>
    </xdr:from>
    <xdr:to>
      <xdr:col>55</xdr:col>
      <xdr:colOff>0</xdr:colOff>
      <xdr:row>97</xdr:row>
      <xdr:rowOff>142966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626790"/>
          <a:ext cx="838200" cy="14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44666</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332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21789</xdr:rowOff>
    </xdr:from>
    <xdr:to>
      <xdr:col>55</xdr:col>
      <xdr:colOff>50800</xdr:colOff>
      <xdr:row>96</xdr:row>
      <xdr:rowOff>123389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142966</xdr:rowOff>
    </xdr:from>
    <xdr:to>
      <xdr:col>50</xdr:col>
      <xdr:colOff>114300</xdr:colOff>
      <xdr:row>98</xdr:row>
      <xdr:rowOff>134899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773616"/>
          <a:ext cx="889000" cy="16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102715</xdr:rowOff>
    </xdr:from>
    <xdr:to>
      <xdr:col>50</xdr:col>
      <xdr:colOff>165100</xdr:colOff>
      <xdr:row>97</xdr:row>
      <xdr:rowOff>32865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56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49392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33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55640</xdr:rowOff>
    </xdr:from>
    <xdr:to>
      <xdr:col>45</xdr:col>
      <xdr:colOff>177800</xdr:colOff>
      <xdr:row>98</xdr:row>
      <xdr:rowOff>134899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857740"/>
          <a:ext cx="889000" cy="7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49189</xdr:rowOff>
    </xdr:from>
    <xdr:to>
      <xdr:col>46</xdr:col>
      <xdr:colOff>38100</xdr:colOff>
      <xdr:row>97</xdr:row>
      <xdr:rowOff>150789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7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167316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45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55640</xdr:rowOff>
    </xdr:from>
    <xdr:to>
      <xdr:col>41</xdr:col>
      <xdr:colOff>50800</xdr:colOff>
      <xdr:row>98</xdr:row>
      <xdr:rowOff>153122</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857740"/>
          <a:ext cx="889000" cy="9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123157</xdr:rowOff>
    </xdr:from>
    <xdr:to>
      <xdr:col>41</xdr:col>
      <xdr:colOff>101600</xdr:colOff>
      <xdr:row>97</xdr:row>
      <xdr:rowOff>53307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8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69834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5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84589</xdr:rowOff>
    </xdr:from>
    <xdr:to>
      <xdr:col>36</xdr:col>
      <xdr:colOff>165100</xdr:colOff>
      <xdr:row>97</xdr:row>
      <xdr:rowOff>14739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5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31266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3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116790</xdr:rowOff>
    </xdr:from>
    <xdr:to>
      <xdr:col>55</xdr:col>
      <xdr:colOff>50800</xdr:colOff>
      <xdr:row>97</xdr:row>
      <xdr:rowOff>46940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57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95217</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55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92166</xdr:rowOff>
    </xdr:from>
    <xdr:to>
      <xdr:col>50</xdr:col>
      <xdr:colOff>165100</xdr:colOff>
      <xdr:row>98</xdr:row>
      <xdr:rowOff>22316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72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13443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81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84099</xdr:rowOff>
    </xdr:from>
    <xdr:to>
      <xdr:col>46</xdr:col>
      <xdr:colOff>38100</xdr:colOff>
      <xdr:row>99</xdr:row>
      <xdr:rowOff>14249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88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5376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97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4840</xdr:rowOff>
    </xdr:from>
    <xdr:to>
      <xdr:col>41</xdr:col>
      <xdr:colOff>101600</xdr:colOff>
      <xdr:row>98</xdr:row>
      <xdr:rowOff>106440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97567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89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102322</xdr:rowOff>
    </xdr:from>
    <xdr:to>
      <xdr:col>36</xdr:col>
      <xdr:colOff>165100</xdr:colOff>
      <xdr:row>99</xdr:row>
      <xdr:rowOff>32472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90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23599</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99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115697</xdr:rowOff>
    </xdr:from>
    <xdr:to>
      <xdr:col>85</xdr:col>
      <xdr:colOff>126364</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430647"/>
          <a:ext cx="1269" cy="122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62374</xdr:rowOff>
    </xdr:from>
    <xdr:ext cx="469744"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20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115697</xdr:rowOff>
    </xdr:from>
    <xdr:to>
      <xdr:col>86</xdr:col>
      <xdr:colOff>25400</xdr:colOff>
      <xdr:row>31</xdr:row>
      <xdr:rowOff>115697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43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10736</xdr:rowOff>
    </xdr:from>
    <xdr:ext cx="378565"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354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159309</xdr:rowOff>
    </xdr:from>
    <xdr:to>
      <xdr:col>85</xdr:col>
      <xdr:colOff>177800</xdr:colOff>
      <xdr:row>38</xdr:row>
      <xdr:rowOff>89459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02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10947</xdr:rowOff>
    </xdr:from>
    <xdr:to>
      <xdr:col>81</xdr:col>
      <xdr:colOff>101600</xdr:colOff>
      <xdr:row>38</xdr:row>
      <xdr:rowOff>112547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52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129074</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2017" y="6301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109296</xdr:rowOff>
    </xdr:from>
    <xdr:to>
      <xdr:col>76</xdr:col>
      <xdr:colOff>114300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624396"/>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170053</xdr:rowOff>
    </xdr:from>
    <xdr:to>
      <xdr:col>76</xdr:col>
      <xdr:colOff>165100</xdr:colOff>
      <xdr:row>38</xdr:row>
      <xdr:rowOff>100203</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51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116730</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3017" y="6288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168961</xdr:rowOff>
    </xdr:from>
    <xdr:to>
      <xdr:col>71</xdr:col>
      <xdr:colOff>177800</xdr:colOff>
      <xdr:row>38</xdr:row>
      <xdr:rowOff>109296</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512611"/>
          <a:ext cx="889000" cy="11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104673</xdr:rowOff>
    </xdr:from>
    <xdr:to>
      <xdr:col>72</xdr:col>
      <xdr:colOff>38100</xdr:colOff>
      <xdr:row>38</xdr:row>
      <xdr:rowOff>34823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51350</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4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114046</xdr:rowOff>
    </xdr:from>
    <xdr:to>
      <xdr:col>67</xdr:col>
      <xdr:colOff>101600</xdr:colOff>
      <xdr:row>38</xdr:row>
      <xdr:rowOff>44196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60723</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5017" y="6232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58496</xdr:rowOff>
    </xdr:from>
    <xdr:to>
      <xdr:col>72</xdr:col>
      <xdr:colOff>38100</xdr:colOff>
      <xdr:row>38</xdr:row>
      <xdr:rowOff>160096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5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151223</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4017" y="6666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118161</xdr:rowOff>
    </xdr:from>
    <xdr:to>
      <xdr:col>67</xdr:col>
      <xdr:colOff>101600</xdr:colOff>
      <xdr:row>38</xdr:row>
      <xdr:rowOff>48310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4618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39438</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5017" y="6554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136568</xdr:rowOff>
    </xdr:from>
    <xdr:to>
      <xdr:col>85</xdr:col>
      <xdr:colOff>126364</xdr:colOff>
      <xdr:row>79</xdr:row>
      <xdr:rowOff>2539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309518"/>
          <a:ext cx="1269" cy="123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6366</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2539</xdr:rowOff>
    </xdr:from>
    <xdr:to>
      <xdr:col>86</xdr:col>
      <xdr:colOff>25400</xdr:colOff>
      <xdr:row>79</xdr:row>
      <xdr:rowOff>2539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83245</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208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136568</xdr:rowOff>
    </xdr:from>
    <xdr:to>
      <xdr:col>86</xdr:col>
      <xdr:colOff>25400</xdr:colOff>
      <xdr:row>71</xdr:row>
      <xdr:rowOff>136568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30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86277</xdr:rowOff>
    </xdr:from>
    <xdr:to>
      <xdr:col>85</xdr:col>
      <xdr:colOff>127000</xdr:colOff>
      <xdr:row>78</xdr:row>
      <xdr:rowOff>92746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459377"/>
          <a:ext cx="838200" cy="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49460</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79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26583</xdr:rowOff>
    </xdr:from>
    <xdr:to>
      <xdr:col>85</xdr:col>
      <xdr:colOff>177800</xdr:colOff>
      <xdr:row>77</xdr:row>
      <xdr:rowOff>128183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2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92746</xdr:rowOff>
    </xdr:from>
    <xdr:to>
      <xdr:col>81</xdr:col>
      <xdr:colOff>50800</xdr:colOff>
      <xdr:row>78</xdr:row>
      <xdr:rowOff>98689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465846"/>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11061</xdr:rowOff>
    </xdr:from>
    <xdr:to>
      <xdr:col>81</xdr:col>
      <xdr:colOff>101600</xdr:colOff>
      <xdr:row>77</xdr:row>
      <xdr:rowOff>112661</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21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129188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98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95191</xdr:rowOff>
    </xdr:from>
    <xdr:to>
      <xdr:col>76</xdr:col>
      <xdr:colOff>114300</xdr:colOff>
      <xdr:row>78</xdr:row>
      <xdr:rowOff>98689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468291"/>
          <a:ext cx="8890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30790</xdr:rowOff>
    </xdr:from>
    <xdr:to>
      <xdr:col>76</xdr:col>
      <xdr:colOff>165100</xdr:colOff>
      <xdr:row>77</xdr:row>
      <xdr:rowOff>132390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2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148917</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00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95191</xdr:rowOff>
    </xdr:from>
    <xdr:to>
      <xdr:col>71</xdr:col>
      <xdr:colOff>177800</xdr:colOff>
      <xdr:row>78</xdr:row>
      <xdr:rowOff>96997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468291"/>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47592</xdr:rowOff>
    </xdr:from>
    <xdr:to>
      <xdr:col>72</xdr:col>
      <xdr:colOff>38100</xdr:colOff>
      <xdr:row>77</xdr:row>
      <xdr:rowOff>149192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165719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02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68349</xdr:rowOff>
    </xdr:from>
    <xdr:to>
      <xdr:col>67</xdr:col>
      <xdr:colOff>101600</xdr:colOff>
      <xdr:row>77</xdr:row>
      <xdr:rowOff>169949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15026</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0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35477</xdr:rowOff>
    </xdr:from>
    <xdr:to>
      <xdr:col>85</xdr:col>
      <xdr:colOff>177800</xdr:colOff>
      <xdr:row>78</xdr:row>
      <xdr:rowOff>137077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40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121854</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32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41946</xdr:rowOff>
    </xdr:from>
    <xdr:to>
      <xdr:col>81</xdr:col>
      <xdr:colOff>101600</xdr:colOff>
      <xdr:row>78</xdr:row>
      <xdr:rowOff>143546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41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134673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50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47889</xdr:rowOff>
    </xdr:from>
    <xdr:to>
      <xdr:col>76</xdr:col>
      <xdr:colOff>165100</xdr:colOff>
      <xdr:row>78</xdr:row>
      <xdr:rowOff>149489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42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140616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51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44391</xdr:rowOff>
    </xdr:from>
    <xdr:to>
      <xdr:col>72</xdr:col>
      <xdr:colOff>38100</xdr:colOff>
      <xdr:row>78</xdr:row>
      <xdr:rowOff>145991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41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137118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51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46197</xdr:rowOff>
    </xdr:from>
    <xdr:to>
      <xdr:col>67</xdr:col>
      <xdr:colOff>101600</xdr:colOff>
      <xdr:row>78</xdr:row>
      <xdr:rowOff>147797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41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138924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51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6290</xdr:rowOff>
    </xdr:from>
    <xdr:to>
      <xdr:col>85</xdr:col>
      <xdr:colOff>126364</xdr:colOff>
      <xdr:row>98</xdr:row>
      <xdr:rowOff>100564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436790"/>
          <a:ext cx="1269" cy="1465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104391</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06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100564</xdr:rowOff>
    </xdr:from>
    <xdr:to>
      <xdr:col>86</xdr:col>
      <xdr:colOff>25400</xdr:colOff>
      <xdr:row>98</xdr:row>
      <xdr:rowOff>100564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02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124417</xdr:rowOff>
    </xdr:from>
    <xdr:ext cx="534377"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1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6290</xdr:rowOff>
    </xdr:from>
    <xdr:to>
      <xdr:col>86</xdr:col>
      <xdr:colOff>25400</xdr:colOff>
      <xdr:row>90</xdr:row>
      <xdr:rowOff>6290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436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7569</xdr:rowOff>
    </xdr:from>
    <xdr:to>
      <xdr:col>85</xdr:col>
      <xdr:colOff>127000</xdr:colOff>
      <xdr:row>98</xdr:row>
      <xdr:rowOff>21286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809669"/>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128922</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245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106045</xdr:rowOff>
    </xdr:from>
    <xdr:to>
      <xdr:col>85</xdr:col>
      <xdr:colOff>177800</xdr:colOff>
      <xdr:row>96</xdr:row>
      <xdr:rowOff>36195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3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10449</xdr:rowOff>
    </xdr:from>
    <xdr:to>
      <xdr:col>81</xdr:col>
      <xdr:colOff>50800</xdr:colOff>
      <xdr:row>98</xdr:row>
      <xdr:rowOff>21286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469649"/>
          <a:ext cx="889000" cy="35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54794</xdr:rowOff>
    </xdr:from>
    <xdr:to>
      <xdr:col>81</xdr:col>
      <xdr:colOff>101600</xdr:colOff>
      <xdr:row>95</xdr:row>
      <xdr:rowOff>156394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34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1471</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1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10449</xdr:rowOff>
    </xdr:from>
    <xdr:to>
      <xdr:col>76</xdr:col>
      <xdr:colOff>114300</xdr:colOff>
      <xdr:row>97</xdr:row>
      <xdr:rowOff>76240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469649"/>
          <a:ext cx="889000" cy="23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8889</xdr:rowOff>
    </xdr:from>
    <xdr:to>
      <xdr:col>76</xdr:col>
      <xdr:colOff>165100</xdr:colOff>
      <xdr:row>95</xdr:row>
      <xdr:rowOff>110489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29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127016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07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76240</xdr:rowOff>
    </xdr:from>
    <xdr:to>
      <xdr:col>71</xdr:col>
      <xdr:colOff>177800</xdr:colOff>
      <xdr:row>98</xdr:row>
      <xdr:rowOff>107925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706890"/>
          <a:ext cx="889000" cy="20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118024</xdr:rowOff>
    </xdr:from>
    <xdr:to>
      <xdr:col>72</xdr:col>
      <xdr:colOff>38100</xdr:colOff>
      <xdr:row>97</xdr:row>
      <xdr:rowOff>48174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5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64701</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68428" y="1635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106593</xdr:rowOff>
    </xdr:from>
    <xdr:to>
      <xdr:col>67</xdr:col>
      <xdr:colOff>101600</xdr:colOff>
      <xdr:row>97</xdr:row>
      <xdr:rowOff>36743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53270</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79428" y="1634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128219</xdr:rowOff>
    </xdr:from>
    <xdr:to>
      <xdr:col>85</xdr:col>
      <xdr:colOff>177800</xdr:colOff>
      <xdr:row>98</xdr:row>
      <xdr:rowOff>58369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75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43146</xdr:rowOff>
    </xdr:from>
    <xdr:ext cx="469744"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673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141936</xdr:rowOff>
    </xdr:from>
    <xdr:to>
      <xdr:col>81</xdr:col>
      <xdr:colOff>101600</xdr:colOff>
      <xdr:row>98</xdr:row>
      <xdr:rowOff>72086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77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63213</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686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131099</xdr:rowOff>
    </xdr:from>
    <xdr:to>
      <xdr:col>76</xdr:col>
      <xdr:colOff>165100</xdr:colOff>
      <xdr:row>96</xdr:row>
      <xdr:rowOff>61249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41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52376</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51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25440</xdr:rowOff>
    </xdr:from>
    <xdr:to>
      <xdr:col>72</xdr:col>
      <xdr:colOff>38100</xdr:colOff>
      <xdr:row>97</xdr:row>
      <xdr:rowOff>127040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65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118167</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674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57125</xdr:rowOff>
    </xdr:from>
    <xdr:to>
      <xdr:col>67</xdr:col>
      <xdr:colOff>101600</xdr:colOff>
      <xdr:row>98</xdr:row>
      <xdr:rowOff>158725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5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149852</xdr:rowOff>
    </xdr:from>
    <xdr:ext cx="378565"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5017" y="1695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13970</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500370"/>
          <a:ext cx="1269"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132097</xdr:rowOff>
    </xdr:from>
    <xdr:ext cx="469744"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27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13970</xdr:rowOff>
    </xdr:from>
    <xdr:to>
      <xdr:col>116</xdr:col>
      <xdr:colOff>152400</xdr:colOff>
      <xdr:row>32</xdr:row>
      <xdr:rowOff>13970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50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107696</xdr:rowOff>
    </xdr:from>
    <xdr:to>
      <xdr:col>116</xdr:col>
      <xdr:colOff>63500</xdr:colOff>
      <xdr:row>37</xdr:row>
      <xdr:rowOff>161189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1323300" y="6451346"/>
          <a:ext cx="8382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42283</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214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19406</xdr:rowOff>
    </xdr:from>
    <xdr:to>
      <xdr:col>116</xdr:col>
      <xdr:colOff>114300</xdr:colOff>
      <xdr:row>37</xdr:row>
      <xdr:rowOff>121006</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3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75006</xdr:rowOff>
    </xdr:from>
    <xdr:to>
      <xdr:col>111</xdr:col>
      <xdr:colOff>177800</xdr:colOff>
      <xdr:row>37</xdr:row>
      <xdr:rowOff>161189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418656"/>
          <a:ext cx="889000" cy="8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169367</xdr:rowOff>
    </xdr:from>
    <xdr:to>
      <xdr:col>112</xdr:col>
      <xdr:colOff>38100</xdr:colOff>
      <xdr:row>37</xdr:row>
      <xdr:rowOff>99517</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3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116044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1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75006</xdr:rowOff>
    </xdr:from>
    <xdr:to>
      <xdr:col>107</xdr:col>
      <xdr:colOff>50800</xdr:colOff>
      <xdr:row>38</xdr:row>
      <xdr:rowOff>28829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6418656"/>
          <a:ext cx="889000" cy="1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5004</xdr:rowOff>
    </xdr:from>
    <xdr:to>
      <xdr:col>107</xdr:col>
      <xdr:colOff>101600</xdr:colOff>
      <xdr:row>37</xdr:row>
      <xdr:rowOff>106604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34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123131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12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28829</xdr:rowOff>
    </xdr:from>
    <xdr:to>
      <xdr:col>102</xdr:col>
      <xdr:colOff>114300</xdr:colOff>
      <xdr:row>38</xdr:row>
      <xdr:rowOff>120726</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8656300" y="6543929"/>
          <a:ext cx="889000" cy="9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132106</xdr:rowOff>
    </xdr:from>
    <xdr:to>
      <xdr:col>102</xdr:col>
      <xdr:colOff>165100</xdr:colOff>
      <xdr:row>37</xdr:row>
      <xdr:rowOff>62256</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30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78783</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07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97815</xdr:rowOff>
    </xdr:from>
    <xdr:to>
      <xdr:col>98</xdr:col>
      <xdr:colOff>38100</xdr:colOff>
      <xdr:row>37</xdr:row>
      <xdr:rowOff>27965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2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44492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0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56896</xdr:rowOff>
    </xdr:from>
    <xdr:to>
      <xdr:col>116</xdr:col>
      <xdr:colOff>114300</xdr:colOff>
      <xdr:row>37</xdr:row>
      <xdr:rowOff>158496</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40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35323</xdr:rowOff>
    </xdr:from>
    <xdr:ext cx="378565"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37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110388</xdr:rowOff>
    </xdr:from>
    <xdr:to>
      <xdr:col>112</xdr:col>
      <xdr:colOff>38100</xdr:colOff>
      <xdr:row>38</xdr:row>
      <xdr:rowOff>40539</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4540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31666</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4017" y="65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24206</xdr:rowOff>
    </xdr:from>
    <xdr:to>
      <xdr:col>107</xdr:col>
      <xdr:colOff>101600</xdr:colOff>
      <xdr:row>37</xdr:row>
      <xdr:rowOff>125806</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3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116933</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4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149479</xdr:rowOff>
    </xdr:from>
    <xdr:to>
      <xdr:col>102</xdr:col>
      <xdr:colOff>165100</xdr:colOff>
      <xdr:row>38</xdr:row>
      <xdr:rowOff>79629</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49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70756</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6017" y="6585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69926</xdr:rowOff>
    </xdr:from>
    <xdr:to>
      <xdr:col>98</xdr:col>
      <xdr:colOff>38100</xdr:colOff>
      <xdr:row>39</xdr:row>
      <xdr:rowOff>76</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58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162653</xdr:rowOff>
    </xdr:from>
    <xdr:ext cx="313932"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99333" y="66777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144349</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16849"/>
          <a:ext cx="1269" cy="144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91026</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9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144349</xdr:rowOff>
    </xdr:from>
    <xdr:to>
      <xdr:col>116</xdr:col>
      <xdr:colOff>152400</xdr:colOff>
      <xdr:row>50</xdr:row>
      <xdr:rowOff>144349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1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139395</xdr:rowOff>
    </xdr:from>
    <xdr:to>
      <xdr:col>116</xdr:col>
      <xdr:colOff>63500</xdr:colOff>
      <xdr:row>56</xdr:row>
      <xdr:rowOff>140995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9740595"/>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3243</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775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24816</xdr:rowOff>
    </xdr:from>
    <xdr:to>
      <xdr:col>116</xdr:col>
      <xdr:colOff>114300</xdr:colOff>
      <xdr:row>57</xdr:row>
      <xdr:rowOff>126416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79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140995</xdr:rowOff>
    </xdr:from>
    <xdr:to>
      <xdr:col>111</xdr:col>
      <xdr:colOff>177800</xdr:colOff>
      <xdr:row>56</xdr:row>
      <xdr:rowOff>142977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9742195"/>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13386</xdr:rowOff>
    </xdr:from>
    <xdr:to>
      <xdr:col>112</xdr:col>
      <xdr:colOff>38100</xdr:colOff>
      <xdr:row>57</xdr:row>
      <xdr:rowOff>114986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78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106113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87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142977</xdr:rowOff>
    </xdr:from>
    <xdr:to>
      <xdr:col>107</xdr:col>
      <xdr:colOff>50800</xdr:colOff>
      <xdr:row>56</xdr:row>
      <xdr:rowOff>145415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9744177"/>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150393</xdr:rowOff>
    </xdr:from>
    <xdr:to>
      <xdr:col>107</xdr:col>
      <xdr:colOff>101600</xdr:colOff>
      <xdr:row>57</xdr:row>
      <xdr:rowOff>80543</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75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71670</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8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145415</xdr:rowOff>
    </xdr:from>
    <xdr:to>
      <xdr:col>102</xdr:col>
      <xdr:colOff>114300</xdr:colOff>
      <xdr:row>56</xdr:row>
      <xdr:rowOff>148996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9746615"/>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12167</xdr:rowOff>
    </xdr:from>
    <xdr:to>
      <xdr:col>102</xdr:col>
      <xdr:colOff>165100</xdr:colOff>
      <xdr:row>56</xdr:row>
      <xdr:rowOff>113767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61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130294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38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150393</xdr:rowOff>
    </xdr:from>
    <xdr:to>
      <xdr:col>98</xdr:col>
      <xdr:colOff>38100</xdr:colOff>
      <xdr:row>57</xdr:row>
      <xdr:rowOff>80543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75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71670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8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88595</xdr:rowOff>
    </xdr:from>
    <xdr:to>
      <xdr:col>116</xdr:col>
      <xdr:colOff>114300</xdr:colOff>
      <xdr:row>57</xdr:row>
      <xdr:rowOff>18745</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968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111472</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54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90195</xdr:rowOff>
    </xdr:from>
    <xdr:to>
      <xdr:col>112</xdr:col>
      <xdr:colOff>38100</xdr:colOff>
      <xdr:row>57</xdr:row>
      <xdr:rowOff>20345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6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36872</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946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92177</xdr:rowOff>
    </xdr:from>
    <xdr:to>
      <xdr:col>107</xdr:col>
      <xdr:colOff>101600</xdr:colOff>
      <xdr:row>57</xdr:row>
      <xdr:rowOff>22327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969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38854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46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94615</xdr:rowOff>
    </xdr:from>
    <xdr:to>
      <xdr:col>102</xdr:col>
      <xdr:colOff>165100</xdr:colOff>
      <xdr:row>57</xdr:row>
      <xdr:rowOff>24765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969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15892</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978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98196</xdr:rowOff>
    </xdr:from>
    <xdr:to>
      <xdr:col>98</xdr:col>
      <xdr:colOff>38100</xdr:colOff>
      <xdr:row>57</xdr:row>
      <xdr:rowOff>28346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969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44873</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947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11090</xdr:rowOff>
    </xdr:from>
    <xdr:to>
      <xdr:col>116</xdr:col>
      <xdr:colOff>62864</xdr:colOff>
      <xdr:row>78</xdr:row>
      <xdr:rowOff>33310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355490"/>
          <a:ext cx="1269" cy="1050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37137</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1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33310</xdr:rowOff>
    </xdr:from>
    <xdr:to>
      <xdr:col>116</xdr:col>
      <xdr:colOff>152400</xdr:colOff>
      <xdr:row>78</xdr:row>
      <xdr:rowOff>33310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0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129217</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13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11090</xdr:rowOff>
    </xdr:from>
    <xdr:to>
      <xdr:col>116</xdr:col>
      <xdr:colOff>152400</xdr:colOff>
      <xdr:row>72</xdr:row>
      <xdr:rowOff>11090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35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152913</xdr:rowOff>
    </xdr:from>
    <xdr:to>
      <xdr:col>116</xdr:col>
      <xdr:colOff>63500</xdr:colOff>
      <xdr:row>73</xdr:row>
      <xdr:rowOff>27091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497313"/>
          <a:ext cx="838200" cy="4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125209</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812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146782</xdr:rowOff>
    </xdr:from>
    <xdr:to>
      <xdr:col>116</xdr:col>
      <xdr:colOff>114300</xdr:colOff>
      <xdr:row>75</xdr:row>
      <xdr:rowOff>76932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83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27091</xdr:rowOff>
    </xdr:from>
    <xdr:to>
      <xdr:col>111</xdr:col>
      <xdr:colOff>177800</xdr:colOff>
      <xdr:row>73</xdr:row>
      <xdr:rowOff>94848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542941"/>
          <a:ext cx="889000" cy="6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57124</xdr:rowOff>
    </xdr:from>
    <xdr:to>
      <xdr:col>112</xdr:col>
      <xdr:colOff>38100</xdr:colOff>
      <xdr:row>75</xdr:row>
      <xdr:rowOff>158725</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1587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149852</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00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94848</xdr:rowOff>
    </xdr:from>
    <xdr:to>
      <xdr:col>107</xdr:col>
      <xdr:colOff>50800</xdr:colOff>
      <xdr:row>74</xdr:row>
      <xdr:rowOff>85248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610698"/>
          <a:ext cx="889000" cy="16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94707</xdr:rowOff>
    </xdr:from>
    <xdr:to>
      <xdr:col>107</xdr:col>
      <xdr:colOff>101600</xdr:colOff>
      <xdr:row>76</xdr:row>
      <xdr:rowOff>24857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5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15983</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04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85248</xdr:rowOff>
    </xdr:from>
    <xdr:to>
      <xdr:col>102</xdr:col>
      <xdr:colOff>114300</xdr:colOff>
      <xdr:row>74</xdr:row>
      <xdr:rowOff>115880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772548"/>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102708</xdr:rowOff>
    </xdr:from>
    <xdr:to>
      <xdr:col>102</xdr:col>
      <xdr:colOff>165100</xdr:colOff>
      <xdr:row>76</xdr:row>
      <xdr:rowOff>32857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614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23984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05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26401</xdr:rowOff>
    </xdr:from>
    <xdr:to>
      <xdr:col>98</xdr:col>
      <xdr:colOff>38100</xdr:colOff>
      <xdr:row>75</xdr:row>
      <xdr:rowOff>128001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8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119128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97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102113</xdr:rowOff>
    </xdr:from>
    <xdr:to>
      <xdr:col>116</xdr:col>
      <xdr:colOff>114300</xdr:colOff>
      <xdr:row>73</xdr:row>
      <xdr:rowOff>32263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44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124990</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29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147741</xdr:rowOff>
    </xdr:from>
    <xdr:to>
      <xdr:col>112</xdr:col>
      <xdr:colOff>38100</xdr:colOff>
      <xdr:row>73</xdr:row>
      <xdr:rowOff>77891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49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94418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26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44048</xdr:rowOff>
    </xdr:from>
    <xdr:to>
      <xdr:col>107</xdr:col>
      <xdr:colOff>101600</xdr:colOff>
      <xdr:row>73</xdr:row>
      <xdr:rowOff>145648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55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162175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33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34448</xdr:rowOff>
    </xdr:from>
    <xdr:to>
      <xdr:col>102</xdr:col>
      <xdr:colOff>165100</xdr:colOff>
      <xdr:row>74</xdr:row>
      <xdr:rowOff>136048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72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152575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49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65080</xdr:rowOff>
    </xdr:from>
    <xdr:to>
      <xdr:col>98</xdr:col>
      <xdr:colOff>38100</xdr:colOff>
      <xdr:row>74</xdr:row>
      <xdr:rowOff>166680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7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11757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52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389,125</a:t>
          </a:r>
          <a:r>
            <a:rPr kumimoji="1" lang="ja-JP" altLang="en-US" sz="1300">
              <a:latin typeface="ＭＳ Ｐゴシック" panose="020B0600070205080204" pitchFamily="50" charset="-128"/>
              <a:ea typeface="ＭＳ Ｐゴシック" panose="020B0600070205080204" pitchFamily="50" charset="-128"/>
            </a:rPr>
            <a:t>円となっています。主な構成項目である扶助費は、住民一人当たり</a:t>
          </a:r>
          <a:r>
            <a:rPr kumimoji="1" lang="en-US" altLang="ja-JP" sz="1300">
              <a:latin typeface="ＭＳ Ｐゴシック" panose="020B0600070205080204" pitchFamily="50" charset="-128"/>
              <a:ea typeface="ＭＳ Ｐゴシック" panose="020B0600070205080204" pitchFamily="50" charset="-128"/>
            </a:rPr>
            <a:t>110,145</a:t>
          </a:r>
          <a:r>
            <a:rPr kumimoji="1" lang="ja-JP" altLang="en-US" sz="1300">
              <a:latin typeface="ＭＳ Ｐゴシック" panose="020B0600070205080204" pitchFamily="50" charset="-128"/>
              <a:ea typeface="ＭＳ Ｐゴシック" panose="020B0600070205080204" pitchFamily="50" charset="-128"/>
            </a:rPr>
            <a:t>円で、前年度から</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％増加しました。主な要因は、価格高騰重点支援事業の実施、障害福祉サービスの受給者の増加、子ども、子育て支援制度の改正に伴う給付費等の増加によるものです。</a:t>
          </a: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51,725</a:t>
          </a:r>
          <a:r>
            <a:rPr kumimoji="1" lang="ja-JP" altLang="en-US" sz="1300">
              <a:latin typeface="ＭＳ Ｐゴシック" panose="020B0600070205080204" pitchFamily="50" charset="-128"/>
              <a:ea typeface="ＭＳ Ｐゴシック" panose="020B0600070205080204" pitchFamily="50" charset="-128"/>
            </a:rPr>
            <a:t>円で、前年度から</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％減少しており、類似団体平均</a:t>
          </a:r>
          <a:r>
            <a:rPr kumimoji="1" lang="en-US" altLang="ja-JP" sz="1300">
              <a:latin typeface="ＭＳ Ｐゴシック" panose="020B0600070205080204" pitchFamily="50" charset="-128"/>
              <a:ea typeface="ＭＳ Ｐゴシック" panose="020B0600070205080204" pitchFamily="50" charset="-128"/>
            </a:rPr>
            <a:t>60,739</a:t>
          </a:r>
          <a:r>
            <a:rPr kumimoji="1" lang="ja-JP" altLang="en-US" sz="1300">
              <a:latin typeface="ＭＳ Ｐゴシック" panose="020B0600070205080204" pitchFamily="50" charset="-128"/>
              <a:ea typeface="ＭＳ Ｐゴシック" panose="020B0600070205080204" pitchFamily="50" charset="-128"/>
            </a:rPr>
            <a:t>円より下回っています。主な要因は、新型コロナウイルスワクチン接種事業の減少によるものです。今後も市有施設への指定管理者制度の導入等、業務の効率化を図っていきます。</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38,738</a:t>
          </a:r>
          <a:r>
            <a:rPr kumimoji="1" lang="ja-JP" altLang="en-US" sz="1300">
              <a:latin typeface="ＭＳ Ｐゴシック" panose="020B0600070205080204" pitchFamily="50" charset="-128"/>
              <a:ea typeface="ＭＳ Ｐゴシック" panose="020B0600070205080204" pitchFamily="50" charset="-128"/>
            </a:rPr>
            <a:t>円で、前年度から</a:t>
          </a:r>
          <a:r>
            <a:rPr kumimoji="1" lang="en-US" altLang="ja-JP" sz="1300">
              <a:latin typeface="ＭＳ Ｐゴシック" panose="020B0600070205080204" pitchFamily="50" charset="-128"/>
              <a:ea typeface="ＭＳ Ｐゴシック" panose="020B0600070205080204" pitchFamily="50" charset="-128"/>
            </a:rPr>
            <a:t>28.4</a:t>
          </a:r>
          <a:r>
            <a:rPr kumimoji="1" lang="ja-JP" altLang="en-US" sz="1300">
              <a:latin typeface="ＭＳ Ｐゴシック" panose="020B0600070205080204" pitchFamily="50" charset="-128"/>
              <a:ea typeface="ＭＳ Ｐゴシック" panose="020B0600070205080204" pitchFamily="50" charset="-128"/>
            </a:rPr>
            <a:t>％増加していますが、類似団体平均</a:t>
          </a:r>
          <a:r>
            <a:rPr kumimoji="1" lang="en-US" altLang="ja-JP" sz="1300">
              <a:latin typeface="ＭＳ Ｐゴシック" panose="020B0600070205080204" pitchFamily="50" charset="-128"/>
              <a:ea typeface="ＭＳ Ｐゴシック" panose="020B0600070205080204" pitchFamily="50" charset="-128"/>
            </a:rPr>
            <a:t>49,174</a:t>
          </a:r>
          <a:r>
            <a:rPr kumimoji="1" lang="ja-JP" altLang="en-US" sz="1300">
              <a:latin typeface="ＭＳ Ｐゴシック" panose="020B0600070205080204" pitchFamily="50" charset="-128"/>
              <a:ea typeface="ＭＳ Ｐゴシック" panose="020B0600070205080204" pitchFamily="50" charset="-128"/>
            </a:rPr>
            <a:t>円を下回っています。主な要因は、中学校校舎大規模改造事業や体育施設等管理運営経費の増加によるものです。今後、老朽化する公共施設・インフラ施設の更新に対応するため、新規施設の整備費や大規模改修費の増加が見込まれます。公共施設マネジメント計画に基づき、施設の適正化に努め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192,074
187,321
159.82
80,255,925
74,740,782
4,677,000
42,343,576
26,769,461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54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111777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28</xdr:row>
      <xdr:rowOff>168927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96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8" name="テキスト ボックス 57">
          <a:extLst>
            <a:ext uri="{FF2B5EF4-FFF2-40B4-BE49-F238E27FC236}">
              <a16:creationId xmlns:a16="http://schemas.microsoft.com/office/drawing/2014/main" id="{00000000-0008-0000-0700-00003A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議会費グラフ枠">
          <a:extLst>
            <a:ext uri="{FF2B5EF4-FFF2-40B4-BE49-F238E27FC236}">
              <a16:creationId xmlns:a16="http://schemas.microsoft.com/office/drawing/2014/main" id="{00000000-0008-0000-07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135414</xdr:rowOff>
    </xdr:from>
    <xdr:to>
      <xdr:col>24</xdr:col>
      <xdr:colOff>62865</xdr:colOff>
      <xdr:row>39</xdr:row>
      <xdr:rowOff>9684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4633595" y="5278914"/>
          <a:ext cx="127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13511</xdr:rowOff>
    </xdr:from>
    <xdr:ext cx="469744" cy="259045"/>
    <xdr:sp macro="" textlink="">
      <xdr:nvSpPr>
        <xdr:cNvPr id="61" name="議会費最小値テキスト">
          <a:extLst>
            <a:ext uri="{FF2B5EF4-FFF2-40B4-BE49-F238E27FC236}">
              <a16:creationId xmlns:a16="http://schemas.microsoft.com/office/drawing/2014/main" id="{00000000-0008-0000-0700-00003D000000}"/>
            </a:ext>
          </a:extLst>
        </xdr:cNvPr>
        <xdr:cNvSpPr txBox="1"/>
      </xdr:nvSpPr>
      <xdr:spPr>
        <a:xfrm>
          <a:off x="4686300" y="670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9684</xdr:rowOff>
    </xdr:from>
    <xdr:to>
      <xdr:col>24</xdr:col>
      <xdr:colOff>152400</xdr:colOff>
      <xdr:row>39</xdr:row>
      <xdr:rowOff>9684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669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82091</xdr:rowOff>
    </xdr:from>
    <xdr:ext cx="469744" cy="259045"/>
    <xdr:sp macro="" textlink="">
      <xdr:nvSpPr>
        <xdr:cNvPr id="63" name="議会費最大値テキスト">
          <a:extLst>
            <a:ext uri="{FF2B5EF4-FFF2-40B4-BE49-F238E27FC236}">
              <a16:creationId xmlns:a16="http://schemas.microsoft.com/office/drawing/2014/main" id="{00000000-0008-0000-0700-00003F000000}"/>
            </a:ext>
          </a:extLst>
        </xdr:cNvPr>
        <xdr:cNvSpPr txBox="1"/>
      </xdr:nvSpPr>
      <xdr:spPr>
        <a:xfrm>
          <a:off x="4686300" y="5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135414</xdr:rowOff>
    </xdr:from>
    <xdr:to>
      <xdr:col>24</xdr:col>
      <xdr:colOff>152400</xdr:colOff>
      <xdr:row>30</xdr:row>
      <xdr:rowOff>135414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4546600" y="527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132556</xdr:rowOff>
    </xdr:from>
    <xdr:to>
      <xdr:col>24</xdr:col>
      <xdr:colOff>63500</xdr:colOff>
      <xdr:row>33</xdr:row>
      <xdr:rowOff>42545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3797300" y="5618956"/>
          <a:ext cx="838200" cy="8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54468</xdr:rowOff>
    </xdr:from>
    <xdr:ext cx="469744" cy="259045"/>
    <xdr:sp macro="" textlink="">
      <xdr:nvSpPr>
        <xdr:cNvPr id="66" name="議会費平均値テキスト">
          <a:extLst>
            <a:ext uri="{FF2B5EF4-FFF2-40B4-BE49-F238E27FC236}">
              <a16:creationId xmlns:a16="http://schemas.microsoft.com/office/drawing/2014/main" id="{00000000-0008-0000-0700-000042000000}"/>
            </a:ext>
          </a:extLst>
        </xdr:cNvPr>
        <xdr:cNvSpPr txBox="1"/>
      </xdr:nvSpPr>
      <xdr:spPr>
        <a:xfrm>
          <a:off x="4686300" y="6055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76041</xdr:rowOff>
    </xdr:from>
    <xdr:to>
      <xdr:col>24</xdr:col>
      <xdr:colOff>114300</xdr:colOff>
      <xdr:row>36</xdr:row>
      <xdr:rowOff>6191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4584700" y="607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42545</xdr:rowOff>
    </xdr:from>
    <xdr:to>
      <xdr:col>19</xdr:col>
      <xdr:colOff>177800</xdr:colOff>
      <xdr:row>33</xdr:row>
      <xdr:rowOff>112554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908300" y="5700395"/>
          <a:ext cx="889000" cy="7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120333</xdr:rowOff>
    </xdr:from>
    <xdr:to>
      <xdr:col>20</xdr:col>
      <xdr:colOff>38100</xdr:colOff>
      <xdr:row>36</xdr:row>
      <xdr:rowOff>50483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3746500" y="612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41610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3562428" y="621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88265</xdr:rowOff>
    </xdr:from>
    <xdr:to>
      <xdr:col>15</xdr:col>
      <xdr:colOff>50800</xdr:colOff>
      <xdr:row>33</xdr:row>
      <xdr:rowOff>112554</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2019300" y="5746115"/>
          <a:ext cx="889000" cy="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123190</xdr:rowOff>
    </xdr:from>
    <xdr:to>
      <xdr:col>15</xdr:col>
      <xdr:colOff>101600</xdr:colOff>
      <xdr:row>36</xdr:row>
      <xdr:rowOff>53340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2857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44467</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2673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42545</xdr:rowOff>
    </xdr:from>
    <xdr:to>
      <xdr:col>10</xdr:col>
      <xdr:colOff>114300</xdr:colOff>
      <xdr:row>33</xdr:row>
      <xdr:rowOff>88265</xdr:rowOff>
    </xdr:to>
    <xdr:cxnSp macro="">
      <xdr:nvCxnSpPr>
        <xdr:cNvPr id="74" name="直線コネクタ 73">
          <a:extLst>
            <a:ext uri="{FF2B5EF4-FFF2-40B4-BE49-F238E27FC236}">
              <a16:creationId xmlns:a16="http://schemas.microsoft.com/office/drawing/2014/main" id="{00000000-0008-0000-0700-00004A000000}"/>
            </a:ext>
          </a:extLst>
        </xdr:cNvPr>
        <xdr:cNvCxnSpPr/>
      </xdr:nvCxnSpPr>
      <xdr:spPr>
        <a:xfrm>
          <a:off x="1130300" y="57003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161766</xdr:rowOff>
    </xdr:from>
    <xdr:to>
      <xdr:col>10</xdr:col>
      <xdr:colOff>165100</xdr:colOff>
      <xdr:row>36</xdr:row>
      <xdr:rowOff>91916</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968500" y="61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83043</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784428" y="625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96044</xdr:rowOff>
    </xdr:from>
    <xdr:to>
      <xdr:col>6</xdr:col>
      <xdr:colOff>38100</xdr:colOff>
      <xdr:row>36</xdr:row>
      <xdr:rowOff>26194</xdr:rowOff>
    </xdr:to>
    <xdr:sp macro="" textlink="">
      <xdr:nvSpPr>
        <xdr:cNvPr id="77" name="フローチャート: 判断 76">
          <a:extLst>
            <a:ext uri="{FF2B5EF4-FFF2-40B4-BE49-F238E27FC236}">
              <a16:creationId xmlns:a16="http://schemas.microsoft.com/office/drawing/2014/main" id="{00000000-0008-0000-0700-00004D000000}"/>
            </a:ext>
          </a:extLst>
        </xdr:cNvPr>
        <xdr:cNvSpPr/>
      </xdr:nvSpPr>
      <xdr:spPr>
        <a:xfrm>
          <a:off x="1079500" y="609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17321</xdr:rowOff>
    </xdr:from>
    <xdr:ext cx="469744"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895428" y="618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81756</xdr:rowOff>
    </xdr:from>
    <xdr:to>
      <xdr:col>24</xdr:col>
      <xdr:colOff>114300</xdr:colOff>
      <xdr:row>33</xdr:row>
      <xdr:rowOff>11906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4584700" y="556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104633</xdr:rowOff>
    </xdr:from>
    <xdr:ext cx="469744" cy="259045"/>
    <xdr:sp macro="" textlink="">
      <xdr:nvSpPr>
        <xdr:cNvPr id="85" name="議会費該当値テキスト">
          <a:extLst>
            <a:ext uri="{FF2B5EF4-FFF2-40B4-BE49-F238E27FC236}">
              <a16:creationId xmlns:a16="http://schemas.microsoft.com/office/drawing/2014/main" id="{00000000-0008-0000-0700-000055000000}"/>
            </a:ext>
          </a:extLst>
        </xdr:cNvPr>
        <xdr:cNvSpPr txBox="1"/>
      </xdr:nvSpPr>
      <xdr:spPr>
        <a:xfrm>
          <a:off x="4686300" y="541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163195</xdr:rowOff>
    </xdr:from>
    <xdr:to>
      <xdr:col>20</xdr:col>
      <xdr:colOff>38100</xdr:colOff>
      <xdr:row>33</xdr:row>
      <xdr:rowOff>93345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3746500" y="56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109872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3562428" y="542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61754</xdr:rowOff>
    </xdr:from>
    <xdr:to>
      <xdr:col>15</xdr:col>
      <xdr:colOff>101600</xdr:colOff>
      <xdr:row>33</xdr:row>
      <xdr:rowOff>163354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2857500" y="571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8431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2673428" y="549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37465</xdr:rowOff>
    </xdr:from>
    <xdr:to>
      <xdr:col>10</xdr:col>
      <xdr:colOff>165100</xdr:colOff>
      <xdr:row>33</xdr:row>
      <xdr:rowOff>139065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968500" y="569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155592</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1784428" y="547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163195</xdr:rowOff>
    </xdr:from>
    <xdr:to>
      <xdr:col>6</xdr:col>
      <xdr:colOff>38100</xdr:colOff>
      <xdr:row>33</xdr:row>
      <xdr:rowOff>93345</xdr:rowOff>
    </xdr:to>
    <xdr:sp macro="" textlink="">
      <xdr:nvSpPr>
        <xdr:cNvPr id="92" name="楕円 91">
          <a:extLst>
            <a:ext uri="{FF2B5EF4-FFF2-40B4-BE49-F238E27FC236}">
              <a16:creationId xmlns:a16="http://schemas.microsoft.com/office/drawing/2014/main" id="{00000000-0008-0000-0700-00005C000000}"/>
            </a:ext>
          </a:extLst>
        </xdr:cNvPr>
        <xdr:cNvSpPr/>
      </xdr:nvSpPr>
      <xdr:spPr>
        <a:xfrm>
          <a:off x="1079500" y="56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109872</xdr:rowOff>
    </xdr:from>
    <xdr:ext cx="469744" cy="259045"/>
    <xdr:sp macro="" textlink="">
      <xdr:nvSpPr>
        <xdr:cNvPr id="93" name="テキスト ボックス 92">
          <a:extLst>
            <a:ext uri="{FF2B5EF4-FFF2-40B4-BE49-F238E27FC236}">
              <a16:creationId xmlns:a16="http://schemas.microsoft.com/office/drawing/2014/main" id="{00000000-0008-0000-0700-00005D000000}"/>
            </a:ext>
          </a:extLst>
        </xdr:cNvPr>
        <xdr:cNvSpPr txBox="1"/>
      </xdr:nvSpPr>
      <xdr:spPr>
        <a:xfrm>
          <a:off x="895428" y="542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7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145276</xdr:rowOff>
    </xdr:from>
    <xdr:to>
      <xdr:col>24</xdr:col>
      <xdr:colOff>62865</xdr:colOff>
      <xdr:row>59</xdr:row>
      <xdr:rowOff>113970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9575026"/>
          <a:ext cx="1270" cy="65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117797</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113970</xdr:rowOff>
    </xdr:from>
    <xdr:to>
      <xdr:col>24</xdr:col>
      <xdr:colOff>152400</xdr:colOff>
      <xdr:row>59</xdr:row>
      <xdr:rowOff>113970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91953</xdr:rowOff>
    </xdr:from>
    <xdr:ext cx="534377"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935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145276</xdr:rowOff>
    </xdr:from>
    <xdr:to>
      <xdr:col>24</xdr:col>
      <xdr:colOff>152400</xdr:colOff>
      <xdr:row>55</xdr:row>
      <xdr:rowOff>145276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957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164059</xdr:rowOff>
    </xdr:from>
    <xdr:to>
      <xdr:col>24</xdr:col>
      <xdr:colOff>63500</xdr:colOff>
      <xdr:row>59</xdr:row>
      <xdr:rowOff>37795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10108159"/>
          <a:ext cx="838200" cy="4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167226</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768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144349</xdr:rowOff>
    </xdr:from>
    <xdr:to>
      <xdr:col>24</xdr:col>
      <xdr:colOff>114300</xdr:colOff>
      <xdr:row>58</xdr:row>
      <xdr:rowOff>74499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916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107417</xdr:rowOff>
    </xdr:from>
    <xdr:to>
      <xdr:col>19</xdr:col>
      <xdr:colOff>177800</xdr:colOff>
      <xdr:row>59</xdr:row>
      <xdr:rowOff>37795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10051517"/>
          <a:ext cx="889000" cy="10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141884</xdr:rowOff>
    </xdr:from>
    <xdr:to>
      <xdr:col>20</xdr:col>
      <xdr:colOff>38100</xdr:colOff>
      <xdr:row>58</xdr:row>
      <xdr:rowOff>72034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91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88561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68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114135</xdr:rowOff>
    </xdr:from>
    <xdr:to>
      <xdr:col>15</xdr:col>
      <xdr:colOff>50800</xdr:colOff>
      <xdr:row>58</xdr:row>
      <xdr:rowOff>107417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8858085"/>
          <a:ext cx="889000" cy="119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154445</xdr:rowOff>
    </xdr:from>
    <xdr:to>
      <xdr:col>15</xdr:col>
      <xdr:colOff>101600</xdr:colOff>
      <xdr:row>58</xdr:row>
      <xdr:rowOff>84595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9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101122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70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114135</xdr:rowOff>
    </xdr:from>
    <xdr:to>
      <xdr:col>10</xdr:col>
      <xdr:colOff>114300</xdr:colOff>
      <xdr:row>58</xdr:row>
      <xdr:rowOff>46469</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8858085"/>
          <a:ext cx="889000" cy="113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150063</xdr:rowOff>
    </xdr:from>
    <xdr:to>
      <xdr:col>10</xdr:col>
      <xdr:colOff>165100</xdr:colOff>
      <xdr:row>51</xdr:row>
      <xdr:rowOff>80213</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872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96740</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795" y="849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47625</xdr:rowOff>
    </xdr:from>
    <xdr:to>
      <xdr:col>6</xdr:col>
      <xdr:colOff>38100</xdr:colOff>
      <xdr:row>58</xdr:row>
      <xdr:rowOff>149225</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140352</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100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113259</xdr:rowOff>
    </xdr:from>
    <xdr:to>
      <xdr:col>24</xdr:col>
      <xdr:colOff>114300</xdr:colOff>
      <xdr:row>59</xdr:row>
      <xdr:rowOff>43409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1005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28186</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97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158445</xdr:rowOff>
    </xdr:from>
    <xdr:to>
      <xdr:col>20</xdr:col>
      <xdr:colOff>38100</xdr:colOff>
      <xdr:row>59</xdr:row>
      <xdr:rowOff>88595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1010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79722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1019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56617</xdr:rowOff>
    </xdr:from>
    <xdr:to>
      <xdr:col>15</xdr:col>
      <xdr:colOff>101600</xdr:colOff>
      <xdr:row>58</xdr:row>
      <xdr:rowOff>158217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1000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149344</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1009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63335</xdr:rowOff>
    </xdr:from>
    <xdr:to>
      <xdr:col>10</xdr:col>
      <xdr:colOff>165100</xdr:colOff>
      <xdr:row>51</xdr:row>
      <xdr:rowOff>164935</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880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156062</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795" y="890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167119</xdr:rowOff>
    </xdr:from>
    <xdr:to>
      <xdr:col>6</xdr:col>
      <xdr:colOff>38100</xdr:colOff>
      <xdr:row>58</xdr:row>
      <xdr:rowOff>97269</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9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113796</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971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51412</xdr:rowOff>
    </xdr:from>
    <xdr:to>
      <xdr:col>24</xdr:col>
      <xdr:colOff>62865</xdr:colOff>
      <xdr:row>78</xdr:row>
      <xdr:rowOff>65143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052912"/>
          <a:ext cx="127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68970</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442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65143</xdr:rowOff>
    </xdr:from>
    <xdr:to>
      <xdr:col>24</xdr:col>
      <xdr:colOff>152400</xdr:colOff>
      <xdr:row>78</xdr:row>
      <xdr:rowOff>65143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43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169539</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82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237,407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51412</xdr:rowOff>
    </xdr:from>
    <xdr:to>
      <xdr:col>24</xdr:col>
      <xdr:colOff>152400</xdr:colOff>
      <xdr:row>70</xdr:row>
      <xdr:rowOff>51412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05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14574</xdr:rowOff>
    </xdr:from>
    <xdr:to>
      <xdr:col>24</xdr:col>
      <xdr:colOff>63500</xdr:colOff>
      <xdr:row>77</xdr:row>
      <xdr:rowOff>10133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3044774"/>
          <a:ext cx="838200" cy="16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133818</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992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155391</xdr:rowOff>
    </xdr:from>
    <xdr:to>
      <xdr:col>24</xdr:col>
      <xdr:colOff>114300</xdr:colOff>
      <xdr:row>76</xdr:row>
      <xdr:rowOff>85541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301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80575</xdr:rowOff>
    </xdr:from>
    <xdr:to>
      <xdr:col>19</xdr:col>
      <xdr:colOff>177800</xdr:colOff>
      <xdr:row>77</xdr:row>
      <xdr:rowOff>10133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908300" y="13110775"/>
          <a:ext cx="889000" cy="10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129998</xdr:rowOff>
    </xdr:from>
    <xdr:to>
      <xdr:col>20</xdr:col>
      <xdr:colOff>38100</xdr:colOff>
      <xdr:row>77</xdr:row>
      <xdr:rowOff>60148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316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76676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293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80575</xdr:rowOff>
    </xdr:from>
    <xdr:to>
      <xdr:col>15</xdr:col>
      <xdr:colOff>50800</xdr:colOff>
      <xdr:row>78</xdr:row>
      <xdr:rowOff>158412</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3110775"/>
          <a:ext cx="889000" cy="42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31978</xdr:rowOff>
    </xdr:from>
    <xdr:to>
      <xdr:col>15</xdr:col>
      <xdr:colOff>101600</xdr:colOff>
      <xdr:row>76</xdr:row>
      <xdr:rowOff>133578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306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124705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315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158412</xdr:rowOff>
    </xdr:from>
    <xdr:to>
      <xdr:col>10</xdr:col>
      <xdr:colOff>114300</xdr:colOff>
      <xdr:row>79</xdr:row>
      <xdr:rowOff>102651</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3531512"/>
          <a:ext cx="889000" cy="11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79756</xdr:rowOff>
    </xdr:from>
    <xdr:to>
      <xdr:col>10</xdr:col>
      <xdr:colOff>165100</xdr:colOff>
      <xdr:row>79</xdr:row>
      <xdr:rowOff>9906</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4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26433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22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145740</xdr:rowOff>
    </xdr:from>
    <xdr:to>
      <xdr:col>6</xdr:col>
      <xdr:colOff>38100</xdr:colOff>
      <xdr:row>79</xdr:row>
      <xdr:rowOff>75890</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51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92417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294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135224</xdr:rowOff>
    </xdr:from>
    <xdr:to>
      <xdr:col>24</xdr:col>
      <xdr:colOff>114300</xdr:colOff>
      <xdr:row>76</xdr:row>
      <xdr:rowOff>65374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299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158101</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2845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130783</xdr:rowOff>
    </xdr:from>
    <xdr:to>
      <xdr:col>20</xdr:col>
      <xdr:colOff>38100</xdr:colOff>
      <xdr:row>77</xdr:row>
      <xdr:rowOff>60933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316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52060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3253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29775</xdr:rowOff>
    </xdr:from>
    <xdr:to>
      <xdr:col>15</xdr:col>
      <xdr:colOff>101600</xdr:colOff>
      <xdr:row>76</xdr:row>
      <xdr:rowOff>131375</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30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147901</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2835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107612</xdr:rowOff>
    </xdr:from>
    <xdr:to>
      <xdr:col>10</xdr:col>
      <xdr:colOff>165100</xdr:colOff>
      <xdr:row>79</xdr:row>
      <xdr:rowOff>37762</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48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28889</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357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51851</xdr:rowOff>
    </xdr:from>
    <xdr:to>
      <xdr:col>6</xdr:col>
      <xdr:colOff>38100</xdr:colOff>
      <xdr:row>79</xdr:row>
      <xdr:rowOff>153451</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59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144578</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3689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衛生費グラフ枠">
          <a:extLst>
            <a:ext uri="{FF2B5EF4-FFF2-40B4-BE49-F238E27FC236}">
              <a16:creationId xmlns:a16="http://schemas.microsoft.com/office/drawing/2014/main" id="{00000000-0008-0000-0700-0000E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127877</xdr:rowOff>
    </xdr:from>
    <xdr:to>
      <xdr:col>24</xdr:col>
      <xdr:colOff>62865</xdr:colOff>
      <xdr:row>98</xdr:row>
      <xdr:rowOff>19424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4633595" y="15558377"/>
          <a:ext cx="1270" cy="1263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23251</xdr:rowOff>
    </xdr:from>
    <xdr:ext cx="534377" cy="259045"/>
    <xdr:sp macro="" textlink="">
      <xdr:nvSpPr>
        <xdr:cNvPr id="239" name="衛生費最小値テキスト">
          <a:extLst>
            <a:ext uri="{FF2B5EF4-FFF2-40B4-BE49-F238E27FC236}">
              <a16:creationId xmlns:a16="http://schemas.microsoft.com/office/drawing/2014/main" id="{00000000-0008-0000-0700-0000EF000000}"/>
            </a:ext>
          </a:extLst>
        </xdr:cNvPr>
        <xdr:cNvSpPr txBox="1"/>
      </xdr:nvSpPr>
      <xdr:spPr>
        <a:xfrm>
          <a:off x="4686300" y="1682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19424</xdr:rowOff>
    </xdr:from>
    <xdr:to>
      <xdr:col>24</xdr:col>
      <xdr:colOff>152400</xdr:colOff>
      <xdr:row>98</xdr:row>
      <xdr:rowOff>19424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6821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74554</xdr:rowOff>
    </xdr:from>
    <xdr:ext cx="534377" cy="259045"/>
    <xdr:sp macro="" textlink="">
      <xdr:nvSpPr>
        <xdr:cNvPr id="241" name="衛生費最大値テキスト">
          <a:extLst>
            <a:ext uri="{FF2B5EF4-FFF2-40B4-BE49-F238E27FC236}">
              <a16:creationId xmlns:a16="http://schemas.microsoft.com/office/drawing/2014/main" id="{00000000-0008-0000-0700-0000F1000000}"/>
            </a:ext>
          </a:extLst>
        </xdr:cNvPr>
        <xdr:cNvSpPr txBox="1"/>
      </xdr:nvSpPr>
      <xdr:spPr>
        <a:xfrm>
          <a:off x="4686300" y="153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127877</xdr:rowOff>
    </xdr:from>
    <xdr:to>
      <xdr:col>24</xdr:col>
      <xdr:colOff>152400</xdr:colOff>
      <xdr:row>90</xdr:row>
      <xdr:rowOff>127877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4546600" y="155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84182</xdr:rowOff>
    </xdr:from>
    <xdr:to>
      <xdr:col>24</xdr:col>
      <xdr:colOff>63500</xdr:colOff>
      <xdr:row>97</xdr:row>
      <xdr:rowOff>22623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3797300" y="16543382"/>
          <a:ext cx="838200" cy="10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74874</xdr:rowOff>
    </xdr:from>
    <xdr:ext cx="534377" cy="259045"/>
    <xdr:sp macro="" textlink="">
      <xdr:nvSpPr>
        <xdr:cNvPr id="244" name="衛生費平均値テキスト">
          <a:extLst>
            <a:ext uri="{FF2B5EF4-FFF2-40B4-BE49-F238E27FC236}">
              <a16:creationId xmlns:a16="http://schemas.microsoft.com/office/drawing/2014/main" id="{00000000-0008-0000-0700-0000F4000000}"/>
            </a:ext>
          </a:extLst>
        </xdr:cNvPr>
        <xdr:cNvSpPr txBox="1"/>
      </xdr:nvSpPr>
      <xdr:spPr>
        <a:xfrm>
          <a:off x="4686300" y="16191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51997</xdr:rowOff>
    </xdr:from>
    <xdr:to>
      <xdr:col>24</xdr:col>
      <xdr:colOff>114300</xdr:colOff>
      <xdr:row>95</xdr:row>
      <xdr:rowOff>153597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4584700" y="16339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84182</xdr:rowOff>
    </xdr:from>
    <xdr:to>
      <xdr:col>19</xdr:col>
      <xdr:colOff>177800</xdr:colOff>
      <xdr:row>96</xdr:row>
      <xdr:rowOff>147996</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908300" y="16543382"/>
          <a:ext cx="889000" cy="6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20549</xdr:rowOff>
    </xdr:from>
    <xdr:to>
      <xdr:col>20</xdr:col>
      <xdr:colOff>38100</xdr:colOff>
      <xdr:row>95</xdr:row>
      <xdr:rowOff>122149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3746500" y="1630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138676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530111" y="1608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147996</xdr:rowOff>
    </xdr:from>
    <xdr:to>
      <xdr:col>15</xdr:col>
      <xdr:colOff>50800</xdr:colOff>
      <xdr:row>98</xdr:row>
      <xdr:rowOff>47541</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2019300" y="16607196"/>
          <a:ext cx="889000" cy="24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35309</xdr:rowOff>
    </xdr:from>
    <xdr:to>
      <xdr:col>15</xdr:col>
      <xdr:colOff>101600</xdr:colOff>
      <xdr:row>95</xdr:row>
      <xdr:rowOff>136909</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2857500" y="1632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153436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09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47541</xdr:rowOff>
    </xdr:from>
    <xdr:to>
      <xdr:col>10</xdr:col>
      <xdr:colOff>114300</xdr:colOff>
      <xdr:row>98</xdr:row>
      <xdr:rowOff>140222</xdr:rowOff>
    </xdr:to>
    <xdr:cxnSp macro="">
      <xdr:nvCxnSpPr>
        <xdr:cNvPr id="252" name="直線コネクタ 251">
          <a:extLst>
            <a:ext uri="{FF2B5EF4-FFF2-40B4-BE49-F238E27FC236}">
              <a16:creationId xmlns:a16="http://schemas.microsoft.com/office/drawing/2014/main" id="{00000000-0008-0000-0700-0000FC000000}"/>
            </a:ext>
          </a:extLst>
        </xdr:cNvPr>
        <xdr:cNvCxnSpPr/>
      </xdr:nvCxnSpPr>
      <xdr:spPr>
        <a:xfrm flipV="1">
          <a:off x="1130300" y="16849641"/>
          <a:ext cx="889000" cy="9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95104</xdr:rowOff>
    </xdr:from>
    <xdr:to>
      <xdr:col>10</xdr:col>
      <xdr:colOff>165100</xdr:colOff>
      <xdr:row>97</xdr:row>
      <xdr:rowOff>25254</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968500" y="1655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41781</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32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48992</xdr:rowOff>
    </xdr:from>
    <xdr:to>
      <xdr:col>6</xdr:col>
      <xdr:colOff>38100</xdr:colOff>
      <xdr:row>96</xdr:row>
      <xdr:rowOff>150592</xdr:rowOff>
    </xdr:to>
    <xdr:sp macro="" textlink="">
      <xdr:nvSpPr>
        <xdr:cNvPr id="255" name="フローチャート: 判断 254">
          <a:extLst>
            <a:ext uri="{FF2B5EF4-FFF2-40B4-BE49-F238E27FC236}">
              <a16:creationId xmlns:a16="http://schemas.microsoft.com/office/drawing/2014/main" id="{00000000-0008-0000-0700-0000FF000000}"/>
            </a:ext>
          </a:extLst>
        </xdr:cNvPr>
        <xdr:cNvSpPr/>
      </xdr:nvSpPr>
      <xdr:spPr>
        <a:xfrm>
          <a:off x="1079500" y="1650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167119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28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143273</xdr:rowOff>
    </xdr:from>
    <xdr:to>
      <xdr:col>24</xdr:col>
      <xdr:colOff>114300</xdr:colOff>
      <xdr:row>97</xdr:row>
      <xdr:rowOff>73423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4584700" y="1660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121700</xdr:rowOff>
    </xdr:from>
    <xdr:ext cx="534377" cy="259045"/>
    <xdr:sp macro="" textlink="">
      <xdr:nvSpPr>
        <xdr:cNvPr id="263" name="衛生費該当値テキスト">
          <a:extLst>
            <a:ext uri="{FF2B5EF4-FFF2-40B4-BE49-F238E27FC236}">
              <a16:creationId xmlns:a16="http://schemas.microsoft.com/office/drawing/2014/main" id="{00000000-0008-0000-0700-000007010000}"/>
            </a:ext>
          </a:extLst>
        </xdr:cNvPr>
        <xdr:cNvSpPr txBox="1"/>
      </xdr:nvSpPr>
      <xdr:spPr>
        <a:xfrm>
          <a:off x="4686300" y="1658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33382</xdr:rowOff>
    </xdr:from>
    <xdr:to>
      <xdr:col>20</xdr:col>
      <xdr:colOff>38100</xdr:colOff>
      <xdr:row>96</xdr:row>
      <xdr:rowOff>134982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3746500" y="1649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126109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3530111" y="1658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97196</xdr:rowOff>
    </xdr:from>
    <xdr:to>
      <xdr:col>15</xdr:col>
      <xdr:colOff>101600</xdr:colOff>
      <xdr:row>97</xdr:row>
      <xdr:rowOff>27346</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2857500" y="1655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18473</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2641111" y="1664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168191</xdr:rowOff>
    </xdr:from>
    <xdr:to>
      <xdr:col>10</xdr:col>
      <xdr:colOff>165100</xdr:colOff>
      <xdr:row>98</xdr:row>
      <xdr:rowOff>98341</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968500" y="1679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89468</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1752111" y="1689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89422</xdr:rowOff>
    </xdr:from>
    <xdr:to>
      <xdr:col>6</xdr:col>
      <xdr:colOff>38100</xdr:colOff>
      <xdr:row>99</xdr:row>
      <xdr:rowOff>19572</xdr:rowOff>
    </xdr:to>
    <xdr:sp macro="" textlink="">
      <xdr:nvSpPr>
        <xdr:cNvPr id="270" name="楕円 269">
          <a:extLst>
            <a:ext uri="{FF2B5EF4-FFF2-40B4-BE49-F238E27FC236}">
              <a16:creationId xmlns:a16="http://schemas.microsoft.com/office/drawing/2014/main" id="{00000000-0008-0000-0700-00000E010000}"/>
            </a:ext>
          </a:extLst>
        </xdr:cNvPr>
        <xdr:cNvSpPr/>
      </xdr:nvSpPr>
      <xdr:spPr>
        <a:xfrm>
          <a:off x="1079500" y="1689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10699</xdr:rowOff>
    </xdr:from>
    <xdr:ext cx="534377"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863111" y="1698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a:extLst>
            <a:ext uri="{FF2B5EF4-FFF2-40B4-BE49-F238E27FC236}">
              <a16:creationId xmlns:a16="http://schemas.microsoft.com/office/drawing/2014/main" id="{00000000-0008-0000-0700-00001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121920</xdr:rowOff>
    </xdr:from>
    <xdr:to>
      <xdr:col>54</xdr:col>
      <xdr:colOff>189865</xdr:colOff>
      <xdr:row>38</xdr:row>
      <xdr:rowOff>86360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093970"/>
          <a:ext cx="1270"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90187</xdr:rowOff>
    </xdr:from>
    <xdr:ext cx="378565"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86360</xdr:rowOff>
    </xdr:from>
    <xdr:to>
      <xdr:col>55</xdr:col>
      <xdr:colOff>88900</xdr:colOff>
      <xdr:row>38</xdr:row>
      <xdr:rowOff>86360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68597</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486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121920</xdr:rowOff>
    </xdr:from>
    <xdr:to>
      <xdr:col>55</xdr:col>
      <xdr:colOff>88900</xdr:colOff>
      <xdr:row>29</xdr:row>
      <xdr:rowOff>121920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093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76200</xdr:rowOff>
    </xdr:from>
    <xdr:to>
      <xdr:col>55</xdr:col>
      <xdr:colOff>0</xdr:colOff>
      <xdr:row>35</xdr:row>
      <xdr:rowOff>102870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9639300" y="60769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125747</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57835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102870</xdr:rowOff>
    </xdr:from>
    <xdr:to>
      <xdr:col>55</xdr:col>
      <xdr:colOff>50800</xdr:colOff>
      <xdr:row>35</xdr:row>
      <xdr:rowOff>33020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593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95250</xdr:rowOff>
    </xdr:from>
    <xdr:to>
      <xdr:col>50</xdr:col>
      <xdr:colOff>114300</xdr:colOff>
      <xdr:row>35</xdr:row>
      <xdr:rowOff>102870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8750300" y="6096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71120</xdr:rowOff>
    </xdr:from>
    <xdr:to>
      <xdr:col>50</xdr:col>
      <xdr:colOff>165100</xdr:colOff>
      <xdr:row>35</xdr:row>
      <xdr:rowOff>1270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59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33</xdr:row>
      <xdr:rowOff>17797</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5675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91440</xdr:rowOff>
    </xdr:from>
    <xdr:to>
      <xdr:col>45</xdr:col>
      <xdr:colOff>177800</xdr:colOff>
      <xdr:row>35</xdr:row>
      <xdr:rowOff>95250</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7861300" y="60921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66040</xdr:rowOff>
    </xdr:from>
    <xdr:to>
      <xdr:col>46</xdr:col>
      <xdr:colOff>38100</xdr:colOff>
      <xdr:row>32</xdr:row>
      <xdr:rowOff>167640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55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31</xdr:row>
      <xdr:rowOff>12717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5327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91440</xdr:rowOff>
    </xdr:from>
    <xdr:to>
      <xdr:col>41</xdr:col>
      <xdr:colOff>50800</xdr:colOff>
      <xdr:row>35</xdr:row>
      <xdr:rowOff>137160</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flipV="1">
          <a:off x="6972300" y="60921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31750</xdr:rowOff>
    </xdr:from>
    <xdr:to>
      <xdr:col>41</xdr:col>
      <xdr:colOff>101600</xdr:colOff>
      <xdr:row>33</xdr:row>
      <xdr:rowOff>133350</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56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31</xdr:row>
      <xdr:rowOff>149877</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5464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170180</xdr:rowOff>
    </xdr:from>
    <xdr:to>
      <xdr:col>36</xdr:col>
      <xdr:colOff>165100</xdr:colOff>
      <xdr:row>33</xdr:row>
      <xdr:rowOff>100330</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565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31</xdr:row>
      <xdr:rowOff>116857</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5431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25400</xdr:rowOff>
    </xdr:from>
    <xdr:to>
      <xdr:col>55</xdr:col>
      <xdr:colOff>50800</xdr:colOff>
      <xdr:row>35</xdr:row>
      <xdr:rowOff>127000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3827</xdr:rowOff>
    </xdr:from>
    <xdr:ext cx="378565"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00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52070</xdr:rowOff>
    </xdr:from>
    <xdr:to>
      <xdr:col>50</xdr:col>
      <xdr:colOff>165100</xdr:colOff>
      <xdr:row>35</xdr:row>
      <xdr:rowOff>153670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144797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450017" y="6145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44450</xdr:rowOff>
    </xdr:from>
    <xdr:to>
      <xdr:col>46</xdr:col>
      <xdr:colOff>38100</xdr:colOff>
      <xdr:row>35</xdr:row>
      <xdr:rowOff>146050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137177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561017" y="6137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40640</xdr:rowOff>
    </xdr:from>
    <xdr:to>
      <xdr:col>41</xdr:col>
      <xdr:colOff>101600</xdr:colOff>
      <xdr:row>35</xdr:row>
      <xdr:rowOff>142240</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0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133367</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672017" y="6134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86360</xdr:rowOff>
    </xdr:from>
    <xdr:to>
      <xdr:col>36</xdr:col>
      <xdr:colOff>165100</xdr:colOff>
      <xdr:row>36</xdr:row>
      <xdr:rowOff>16510</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7637</xdr:rowOff>
    </xdr:from>
    <xdr:ext cx="378565"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783017" y="617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45654</xdr:rowOff>
    </xdr:from>
    <xdr:to>
      <xdr:col>54</xdr:col>
      <xdr:colOff>189865</xdr:colOff>
      <xdr:row>58</xdr:row>
      <xdr:rowOff>125892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789604"/>
          <a:ext cx="1270" cy="12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129719</xdr:rowOff>
    </xdr:from>
    <xdr:ext cx="378565"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073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125892</xdr:rowOff>
    </xdr:from>
    <xdr:to>
      <xdr:col>55</xdr:col>
      <xdr:colOff>88900</xdr:colOff>
      <xdr:row>58</xdr:row>
      <xdr:rowOff>125892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06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163781</xdr:rowOff>
    </xdr:from>
    <xdr:ext cx="534377"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56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45654</xdr:rowOff>
    </xdr:from>
    <xdr:to>
      <xdr:col>55</xdr:col>
      <xdr:colOff>88900</xdr:colOff>
      <xdr:row>51</xdr:row>
      <xdr:rowOff>45654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78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28966</xdr:rowOff>
    </xdr:from>
    <xdr:to>
      <xdr:col>55</xdr:col>
      <xdr:colOff>0</xdr:colOff>
      <xdr:row>57</xdr:row>
      <xdr:rowOff>38476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9639300" y="9801616"/>
          <a:ext cx="8382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169329</xdr:rowOff>
    </xdr:from>
    <xdr:ext cx="469744"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770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19452</xdr:rowOff>
    </xdr:from>
    <xdr:to>
      <xdr:col>55</xdr:col>
      <xdr:colOff>50800</xdr:colOff>
      <xdr:row>57</xdr:row>
      <xdr:rowOff>121052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79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28966</xdr:rowOff>
    </xdr:from>
    <xdr:to>
      <xdr:col>50</xdr:col>
      <xdr:colOff>114300</xdr:colOff>
      <xdr:row>57</xdr:row>
      <xdr:rowOff>58913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8750300" y="9801616"/>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24618</xdr:rowOff>
    </xdr:from>
    <xdr:to>
      <xdr:col>50</xdr:col>
      <xdr:colOff>165100</xdr:colOff>
      <xdr:row>57</xdr:row>
      <xdr:rowOff>126218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7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117345</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04428" y="988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36464</xdr:rowOff>
    </xdr:from>
    <xdr:to>
      <xdr:col>45</xdr:col>
      <xdr:colOff>177800</xdr:colOff>
      <xdr:row>57</xdr:row>
      <xdr:rowOff>58913</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7861300" y="9809114"/>
          <a:ext cx="889000" cy="2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41031</xdr:rowOff>
    </xdr:from>
    <xdr:to>
      <xdr:col>46</xdr:col>
      <xdr:colOff>38100</xdr:colOff>
      <xdr:row>57</xdr:row>
      <xdr:rowOff>142631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81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133758</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15428" y="990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36464</xdr:rowOff>
    </xdr:from>
    <xdr:to>
      <xdr:col>41</xdr:col>
      <xdr:colOff>50800</xdr:colOff>
      <xdr:row>57</xdr:row>
      <xdr:rowOff>46614</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flipV="1">
          <a:off x="6972300" y="9809114"/>
          <a:ext cx="8890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29098</xdr:rowOff>
    </xdr:from>
    <xdr:to>
      <xdr:col>41</xdr:col>
      <xdr:colOff>101600</xdr:colOff>
      <xdr:row>57</xdr:row>
      <xdr:rowOff>130698</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121825</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26428" y="989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32436</xdr:rowOff>
    </xdr:from>
    <xdr:to>
      <xdr:col>36</xdr:col>
      <xdr:colOff>165100</xdr:colOff>
      <xdr:row>57</xdr:row>
      <xdr:rowOff>134036</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125163</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37428" y="989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159126</xdr:rowOff>
    </xdr:from>
    <xdr:to>
      <xdr:col>55</xdr:col>
      <xdr:colOff>50800</xdr:colOff>
      <xdr:row>57</xdr:row>
      <xdr:rowOff>89276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76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10553</xdr:rowOff>
    </xdr:from>
    <xdr:ext cx="469744"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61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149616</xdr:rowOff>
    </xdr:from>
    <xdr:to>
      <xdr:col>50</xdr:col>
      <xdr:colOff>165100</xdr:colOff>
      <xdr:row>57</xdr:row>
      <xdr:rowOff>79766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75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96293</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404428" y="952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8113</xdr:rowOff>
    </xdr:from>
    <xdr:to>
      <xdr:col>46</xdr:col>
      <xdr:colOff>38100</xdr:colOff>
      <xdr:row>57</xdr:row>
      <xdr:rowOff>109713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78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126240</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515428" y="9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157114</xdr:rowOff>
    </xdr:from>
    <xdr:to>
      <xdr:col>41</xdr:col>
      <xdr:colOff>101600</xdr:colOff>
      <xdr:row>57</xdr:row>
      <xdr:rowOff>87264</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75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103791</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626428" y="953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167264</xdr:rowOff>
    </xdr:from>
    <xdr:to>
      <xdr:col>36</xdr:col>
      <xdr:colOff>165100</xdr:colOff>
      <xdr:row>57</xdr:row>
      <xdr:rowOff>97414</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76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113941</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37428" y="954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44374</xdr:rowOff>
    </xdr:from>
    <xdr:to>
      <xdr:col>54</xdr:col>
      <xdr:colOff>189865</xdr:colOff>
      <xdr:row>78</xdr:row>
      <xdr:rowOff>53839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217324"/>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57666</xdr:rowOff>
    </xdr:from>
    <xdr:ext cx="469744"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43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53839</xdr:rowOff>
    </xdr:from>
    <xdr:to>
      <xdr:col>55</xdr:col>
      <xdr:colOff>88900</xdr:colOff>
      <xdr:row>78</xdr:row>
      <xdr:rowOff>53839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42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162501</xdr:rowOff>
    </xdr:from>
    <xdr:ext cx="534377"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199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44374</xdr:rowOff>
    </xdr:from>
    <xdr:to>
      <xdr:col>55</xdr:col>
      <xdr:colOff>88900</xdr:colOff>
      <xdr:row>71</xdr:row>
      <xdr:rowOff>44374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217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121824</xdr:rowOff>
    </xdr:from>
    <xdr:to>
      <xdr:col>55</xdr:col>
      <xdr:colOff>0</xdr:colOff>
      <xdr:row>74</xdr:row>
      <xdr:rowOff>164937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9639300" y="12809124"/>
          <a:ext cx="838200" cy="4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136135</xdr:rowOff>
    </xdr:from>
    <xdr:ext cx="469744"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2994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157708</xdr:rowOff>
    </xdr:from>
    <xdr:to>
      <xdr:col>55</xdr:col>
      <xdr:colOff>50800</xdr:colOff>
      <xdr:row>76</xdr:row>
      <xdr:rowOff>87858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01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164937</xdr:rowOff>
    </xdr:from>
    <xdr:to>
      <xdr:col>50</xdr:col>
      <xdr:colOff>114300</xdr:colOff>
      <xdr:row>75</xdr:row>
      <xdr:rowOff>128498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8750300" y="12852237"/>
          <a:ext cx="889000" cy="13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106639</xdr:rowOff>
    </xdr:from>
    <xdr:to>
      <xdr:col>50</xdr:col>
      <xdr:colOff>165100</xdr:colOff>
      <xdr:row>76</xdr:row>
      <xdr:rowOff>36788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29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27917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30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24851</xdr:rowOff>
    </xdr:from>
    <xdr:to>
      <xdr:col>45</xdr:col>
      <xdr:colOff>177800</xdr:colOff>
      <xdr:row>75</xdr:row>
      <xdr:rowOff>128498</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7861300" y="12369251"/>
          <a:ext cx="889000" cy="61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127762</xdr:rowOff>
    </xdr:from>
    <xdr:to>
      <xdr:col>46</xdr:col>
      <xdr:colOff>38100</xdr:colOff>
      <xdr:row>76</xdr:row>
      <xdr:rowOff>57913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2986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49040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07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24851</xdr:rowOff>
    </xdr:from>
    <xdr:to>
      <xdr:col>41</xdr:col>
      <xdr:colOff>50800</xdr:colOff>
      <xdr:row>76</xdr:row>
      <xdr:rowOff>18359</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2369251"/>
          <a:ext cx="889000" cy="67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141295</xdr:rowOff>
    </xdr:from>
    <xdr:to>
      <xdr:col>41</xdr:col>
      <xdr:colOff>101600</xdr:colOff>
      <xdr:row>75</xdr:row>
      <xdr:rowOff>71445</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282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62572</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292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62108</xdr:rowOff>
    </xdr:from>
    <xdr:to>
      <xdr:col>36</xdr:col>
      <xdr:colOff>165100</xdr:colOff>
      <xdr:row>76</xdr:row>
      <xdr:rowOff>163708</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0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154835</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37428" y="1318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71024</xdr:rowOff>
    </xdr:from>
    <xdr:to>
      <xdr:col>55</xdr:col>
      <xdr:colOff>50800</xdr:colOff>
      <xdr:row>75</xdr:row>
      <xdr:rowOff>1174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275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93901</xdr:rowOff>
    </xdr:from>
    <xdr:ext cx="534377"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260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114137</xdr:rowOff>
    </xdr:from>
    <xdr:to>
      <xdr:col>50</xdr:col>
      <xdr:colOff>165100</xdr:colOff>
      <xdr:row>75</xdr:row>
      <xdr:rowOff>44287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280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60814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372111" y="1257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77698</xdr:rowOff>
    </xdr:from>
    <xdr:to>
      <xdr:col>46</xdr:col>
      <xdr:colOff>38100</xdr:colOff>
      <xdr:row>76</xdr:row>
      <xdr:rowOff>7848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293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24375</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483111" y="1271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145501</xdr:rowOff>
    </xdr:from>
    <xdr:to>
      <xdr:col>41</xdr:col>
      <xdr:colOff>101600</xdr:colOff>
      <xdr:row>72</xdr:row>
      <xdr:rowOff>75651</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231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92178</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594111" y="1209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139009</xdr:rowOff>
    </xdr:from>
    <xdr:to>
      <xdr:col>36</xdr:col>
      <xdr:colOff>165100</xdr:colOff>
      <xdr:row>76</xdr:row>
      <xdr:rowOff>69159</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299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85686</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05111" y="1277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86207</xdr:rowOff>
    </xdr:from>
    <xdr:to>
      <xdr:col>54</xdr:col>
      <xdr:colOff>189865</xdr:colOff>
      <xdr:row>98</xdr:row>
      <xdr:rowOff>136043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16707"/>
          <a:ext cx="1270" cy="1421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139870</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4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136043</xdr:rowOff>
    </xdr:from>
    <xdr:to>
      <xdr:col>55</xdr:col>
      <xdr:colOff>88900</xdr:colOff>
      <xdr:row>98</xdr:row>
      <xdr:rowOff>136043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38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32884</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9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86207</xdr:rowOff>
    </xdr:from>
    <xdr:to>
      <xdr:col>55</xdr:col>
      <xdr:colOff>88900</xdr:colOff>
      <xdr:row>90</xdr:row>
      <xdr:rowOff>86207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1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6037</xdr:rowOff>
    </xdr:from>
    <xdr:to>
      <xdr:col>55</xdr:col>
      <xdr:colOff>0</xdr:colOff>
      <xdr:row>96</xdr:row>
      <xdr:rowOff>51003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465237"/>
          <a:ext cx="838200" cy="4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136625</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52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113748</xdr:rowOff>
    </xdr:from>
    <xdr:to>
      <xdr:col>55</xdr:col>
      <xdr:colOff>50800</xdr:colOff>
      <xdr:row>96</xdr:row>
      <xdr:rowOff>43898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51003</xdr:rowOff>
    </xdr:from>
    <xdr:to>
      <xdr:col>50</xdr:col>
      <xdr:colOff>114300</xdr:colOff>
      <xdr:row>96</xdr:row>
      <xdr:rowOff>117549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510203"/>
          <a:ext cx="889000" cy="6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117132</xdr:rowOff>
    </xdr:from>
    <xdr:to>
      <xdr:col>50</xdr:col>
      <xdr:colOff>165100</xdr:colOff>
      <xdr:row>96</xdr:row>
      <xdr:rowOff>47282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0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63809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1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117549</xdr:rowOff>
    </xdr:from>
    <xdr:to>
      <xdr:col>45</xdr:col>
      <xdr:colOff>177800</xdr:colOff>
      <xdr:row>96</xdr:row>
      <xdr:rowOff>124338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576749"/>
          <a:ext cx="889000" cy="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102662</xdr:rowOff>
    </xdr:from>
    <xdr:to>
      <xdr:col>46</xdr:col>
      <xdr:colOff>38100</xdr:colOff>
      <xdr:row>96</xdr:row>
      <xdr:rowOff>32812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3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49339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16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108610</xdr:rowOff>
    </xdr:from>
    <xdr:to>
      <xdr:col>41</xdr:col>
      <xdr:colOff>50800</xdr:colOff>
      <xdr:row>96</xdr:row>
      <xdr:rowOff>124338</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567810"/>
          <a:ext cx="8890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116858</xdr:rowOff>
    </xdr:from>
    <xdr:to>
      <xdr:col>41</xdr:col>
      <xdr:colOff>101600</xdr:colOff>
      <xdr:row>96</xdr:row>
      <xdr:rowOff>47008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0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63535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1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157595</xdr:rowOff>
    </xdr:from>
    <xdr:to>
      <xdr:col>36</xdr:col>
      <xdr:colOff>165100</xdr:colOff>
      <xdr:row>96</xdr:row>
      <xdr:rowOff>87745</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4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104272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2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126687</xdr:rowOff>
    </xdr:from>
    <xdr:to>
      <xdr:col>55</xdr:col>
      <xdr:colOff>50800</xdr:colOff>
      <xdr:row>96</xdr:row>
      <xdr:rowOff>56837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41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105114</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39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203</xdr:rowOff>
    </xdr:from>
    <xdr:to>
      <xdr:col>50</xdr:col>
      <xdr:colOff>165100</xdr:colOff>
      <xdr:row>96</xdr:row>
      <xdr:rowOff>101803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45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92930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5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66749</xdr:rowOff>
    </xdr:from>
    <xdr:to>
      <xdr:col>46</xdr:col>
      <xdr:colOff>38100</xdr:colOff>
      <xdr:row>96</xdr:row>
      <xdr:rowOff>168349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52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159476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61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73538</xdr:rowOff>
    </xdr:from>
    <xdr:to>
      <xdr:col>41</xdr:col>
      <xdr:colOff>101600</xdr:colOff>
      <xdr:row>97</xdr:row>
      <xdr:rowOff>3688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53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166265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62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57810</xdr:rowOff>
    </xdr:from>
    <xdr:to>
      <xdr:col>36</xdr:col>
      <xdr:colOff>165100</xdr:colOff>
      <xdr:row>96</xdr:row>
      <xdr:rowOff>159410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51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150537</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60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92700</xdr:rowOff>
    </xdr:from>
    <xdr:to>
      <xdr:col>85</xdr:col>
      <xdr:colOff>126364</xdr:colOff>
      <xdr:row>38</xdr:row>
      <xdr:rowOff>145004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36200"/>
          <a:ext cx="1269" cy="1423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148831</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6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145004</xdr:rowOff>
    </xdr:from>
    <xdr:to>
      <xdr:col>86</xdr:col>
      <xdr:colOff>25400</xdr:colOff>
      <xdr:row>38</xdr:row>
      <xdr:rowOff>145004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6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39377</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1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25,514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92700</xdr:rowOff>
    </xdr:from>
    <xdr:to>
      <xdr:col>86</xdr:col>
      <xdr:colOff>25400</xdr:colOff>
      <xdr:row>30</xdr:row>
      <xdr:rowOff>92700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3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134854</xdr:rowOff>
    </xdr:from>
    <xdr:to>
      <xdr:col>85</xdr:col>
      <xdr:colOff>127000</xdr:colOff>
      <xdr:row>36</xdr:row>
      <xdr:rowOff>160823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307054"/>
          <a:ext cx="838200"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11467</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12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160040</xdr:rowOff>
    </xdr:from>
    <xdr:to>
      <xdr:col>85</xdr:col>
      <xdr:colOff>177800</xdr:colOff>
      <xdr:row>36</xdr:row>
      <xdr:rowOff>90190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16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134854</xdr:rowOff>
    </xdr:from>
    <xdr:to>
      <xdr:col>81</xdr:col>
      <xdr:colOff>50800</xdr:colOff>
      <xdr:row>37</xdr:row>
      <xdr:rowOff>49723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307054"/>
          <a:ext cx="889000" cy="8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84602</xdr:rowOff>
    </xdr:from>
    <xdr:to>
      <xdr:col>81</xdr:col>
      <xdr:colOff>101600</xdr:colOff>
      <xdr:row>37</xdr:row>
      <xdr:rowOff>14752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5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5879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4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59964</xdr:rowOff>
    </xdr:from>
    <xdr:to>
      <xdr:col>76</xdr:col>
      <xdr:colOff>114300</xdr:colOff>
      <xdr:row>37</xdr:row>
      <xdr:rowOff>49723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232164"/>
          <a:ext cx="889000" cy="16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78110</xdr:rowOff>
    </xdr:from>
    <xdr:to>
      <xdr:col>76</xdr:col>
      <xdr:colOff>165100</xdr:colOff>
      <xdr:row>37</xdr:row>
      <xdr:rowOff>8260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24787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02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59964</xdr:rowOff>
    </xdr:from>
    <xdr:to>
      <xdr:col>71</xdr:col>
      <xdr:colOff>177800</xdr:colOff>
      <xdr:row>37</xdr:row>
      <xdr:rowOff>80904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232164"/>
          <a:ext cx="889000" cy="19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89540</xdr:rowOff>
    </xdr:from>
    <xdr:to>
      <xdr:col>72</xdr:col>
      <xdr:colOff>38100</xdr:colOff>
      <xdr:row>37</xdr:row>
      <xdr:rowOff>19690</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6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10817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5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97221</xdr:rowOff>
    </xdr:from>
    <xdr:to>
      <xdr:col>67</xdr:col>
      <xdr:colOff>101600</xdr:colOff>
      <xdr:row>37</xdr:row>
      <xdr:rowOff>27371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6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43898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04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110023</xdr:rowOff>
    </xdr:from>
    <xdr:to>
      <xdr:col>85</xdr:col>
      <xdr:colOff>177800</xdr:colOff>
      <xdr:row>37</xdr:row>
      <xdr:rowOff>40173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28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88450</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26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84054</xdr:rowOff>
    </xdr:from>
    <xdr:to>
      <xdr:col>81</xdr:col>
      <xdr:colOff>101600</xdr:colOff>
      <xdr:row>37</xdr:row>
      <xdr:rowOff>14204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25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30731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03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170373</xdr:rowOff>
    </xdr:from>
    <xdr:to>
      <xdr:col>76</xdr:col>
      <xdr:colOff>165100</xdr:colOff>
      <xdr:row>37</xdr:row>
      <xdr:rowOff>100523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4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91650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43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9164</xdr:rowOff>
    </xdr:from>
    <xdr:to>
      <xdr:col>72</xdr:col>
      <xdr:colOff>38100</xdr:colOff>
      <xdr:row>36</xdr:row>
      <xdr:rowOff>110764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18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127291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95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30104</xdr:rowOff>
    </xdr:from>
    <xdr:to>
      <xdr:col>67</xdr:col>
      <xdr:colOff>101600</xdr:colOff>
      <xdr:row>37</xdr:row>
      <xdr:rowOff>131704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7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122831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46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110649</xdr:rowOff>
    </xdr:from>
    <xdr:to>
      <xdr:col>85</xdr:col>
      <xdr:colOff>126364</xdr:colOff>
      <xdr:row>58</xdr:row>
      <xdr:rowOff>55499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683149"/>
          <a:ext cx="1269" cy="1316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59326</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0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55499</xdr:rowOff>
    </xdr:from>
    <xdr:to>
      <xdr:col>86</xdr:col>
      <xdr:colOff>25400</xdr:colOff>
      <xdr:row>58</xdr:row>
      <xdr:rowOff>55499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99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57326</xdr:rowOff>
    </xdr:from>
    <xdr:ext cx="534377"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5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110649</xdr:rowOff>
    </xdr:from>
    <xdr:to>
      <xdr:col>86</xdr:col>
      <xdr:colOff>25400</xdr:colOff>
      <xdr:row>50</xdr:row>
      <xdr:rowOff>110649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68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87750</xdr:rowOff>
    </xdr:from>
    <xdr:to>
      <xdr:col>85</xdr:col>
      <xdr:colOff>127000</xdr:colOff>
      <xdr:row>57</xdr:row>
      <xdr:rowOff>43173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688950"/>
          <a:ext cx="838200" cy="1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118463</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376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95586</xdr:rowOff>
    </xdr:from>
    <xdr:to>
      <xdr:col>85</xdr:col>
      <xdr:colOff>177800</xdr:colOff>
      <xdr:row>56</xdr:row>
      <xdr:rowOff>25736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5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43173</xdr:rowOff>
    </xdr:from>
    <xdr:to>
      <xdr:col>81</xdr:col>
      <xdr:colOff>50800</xdr:colOff>
      <xdr:row>57</xdr:row>
      <xdr:rowOff>43421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815823"/>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94862</xdr:rowOff>
    </xdr:from>
    <xdr:to>
      <xdr:col>81</xdr:col>
      <xdr:colOff>101600</xdr:colOff>
      <xdr:row>56</xdr:row>
      <xdr:rowOff>25012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41539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29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19704</xdr:rowOff>
    </xdr:from>
    <xdr:to>
      <xdr:col>76</xdr:col>
      <xdr:colOff>114300</xdr:colOff>
      <xdr:row>57</xdr:row>
      <xdr:rowOff>43421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792354"/>
          <a:ext cx="889000" cy="2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46724</xdr:rowOff>
    </xdr:from>
    <xdr:to>
      <xdr:col>76</xdr:col>
      <xdr:colOff>165100</xdr:colOff>
      <xdr:row>56</xdr:row>
      <xdr:rowOff>148324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6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164851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42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19704</xdr:rowOff>
    </xdr:from>
    <xdr:to>
      <xdr:col>71</xdr:col>
      <xdr:colOff>177800</xdr:colOff>
      <xdr:row>58</xdr:row>
      <xdr:rowOff>1835</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792354"/>
          <a:ext cx="889000" cy="15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17767</xdr:rowOff>
    </xdr:from>
    <xdr:to>
      <xdr:col>72</xdr:col>
      <xdr:colOff>38100</xdr:colOff>
      <xdr:row>56</xdr:row>
      <xdr:rowOff>119367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61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135894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39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71050</xdr:rowOff>
    </xdr:from>
    <xdr:to>
      <xdr:col>67</xdr:col>
      <xdr:colOff>101600</xdr:colOff>
      <xdr:row>57</xdr:row>
      <xdr:rowOff>1200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6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17727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44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36950</xdr:rowOff>
    </xdr:from>
    <xdr:to>
      <xdr:col>85</xdr:col>
      <xdr:colOff>177800</xdr:colOff>
      <xdr:row>56</xdr:row>
      <xdr:rowOff>138550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6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15377</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61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163823</xdr:rowOff>
    </xdr:from>
    <xdr:to>
      <xdr:col>81</xdr:col>
      <xdr:colOff>101600</xdr:colOff>
      <xdr:row>57</xdr:row>
      <xdr:rowOff>93973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76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85100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85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164071</xdr:rowOff>
    </xdr:from>
    <xdr:to>
      <xdr:col>76</xdr:col>
      <xdr:colOff>165100</xdr:colOff>
      <xdr:row>57</xdr:row>
      <xdr:rowOff>94221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76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85348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85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140354</xdr:rowOff>
    </xdr:from>
    <xdr:to>
      <xdr:col>72</xdr:col>
      <xdr:colOff>38100</xdr:colOff>
      <xdr:row>57</xdr:row>
      <xdr:rowOff>70504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74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61631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83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122485</xdr:rowOff>
    </xdr:from>
    <xdr:to>
      <xdr:col>67</xdr:col>
      <xdr:colOff>101600</xdr:colOff>
      <xdr:row>58</xdr:row>
      <xdr:rowOff>52635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89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43762</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98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115697</xdr:rowOff>
    </xdr:from>
    <xdr:to>
      <xdr:col>85</xdr:col>
      <xdr:colOff>126364</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88647"/>
          <a:ext cx="1269" cy="122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62374</xdr:rowOff>
    </xdr:from>
    <xdr:ext cx="469744"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6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115697</xdr:rowOff>
    </xdr:from>
    <xdr:to>
      <xdr:col>86</xdr:col>
      <xdr:colOff>25400</xdr:colOff>
      <xdr:row>71</xdr:row>
      <xdr:rowOff>115697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88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10735</xdr:rowOff>
    </xdr:from>
    <xdr:ext cx="378565"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212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159308</xdr:rowOff>
    </xdr:from>
    <xdr:to>
      <xdr:col>85</xdr:col>
      <xdr:colOff>177800</xdr:colOff>
      <xdr:row>78</xdr:row>
      <xdr:rowOff>89458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36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10948</xdr:rowOff>
    </xdr:from>
    <xdr:to>
      <xdr:col>81</xdr:col>
      <xdr:colOff>101600</xdr:colOff>
      <xdr:row>78</xdr:row>
      <xdr:rowOff>112548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38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129075</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15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109296</xdr:rowOff>
    </xdr:from>
    <xdr:to>
      <xdr:col>76</xdr:col>
      <xdr:colOff>114300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482396"/>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170053</xdr:rowOff>
    </xdr:from>
    <xdr:to>
      <xdr:col>76</xdr:col>
      <xdr:colOff>165100</xdr:colOff>
      <xdr:row>78</xdr:row>
      <xdr:rowOff>100203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37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116730</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3146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168960</xdr:rowOff>
    </xdr:from>
    <xdr:to>
      <xdr:col>71</xdr:col>
      <xdr:colOff>177800</xdr:colOff>
      <xdr:row>78</xdr:row>
      <xdr:rowOff>109296</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370610"/>
          <a:ext cx="889000" cy="11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104673</xdr:rowOff>
    </xdr:from>
    <xdr:to>
      <xdr:col>72</xdr:col>
      <xdr:colOff>38100</xdr:colOff>
      <xdr:row>78</xdr:row>
      <xdr:rowOff>34823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0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51350</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4017" y="130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113588</xdr:rowOff>
    </xdr:from>
    <xdr:to>
      <xdr:col>67</xdr:col>
      <xdr:colOff>101600</xdr:colOff>
      <xdr:row>78</xdr:row>
      <xdr:rowOff>43738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60265</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5017" y="13090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58496</xdr:rowOff>
    </xdr:from>
    <xdr:to>
      <xdr:col>72</xdr:col>
      <xdr:colOff>38100</xdr:colOff>
      <xdr:row>78</xdr:row>
      <xdr:rowOff>160096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4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151223</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524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118160</xdr:rowOff>
    </xdr:from>
    <xdr:to>
      <xdr:col>67</xdr:col>
      <xdr:colOff>101600</xdr:colOff>
      <xdr:row>78</xdr:row>
      <xdr:rowOff>48310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31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39437</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412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136568</xdr:rowOff>
    </xdr:from>
    <xdr:to>
      <xdr:col>85</xdr:col>
      <xdr:colOff>126364</xdr:colOff>
      <xdr:row>99</xdr:row>
      <xdr:rowOff>2539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738518"/>
          <a:ext cx="1269" cy="123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6366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97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2539</xdr:rowOff>
    </xdr:from>
    <xdr:to>
      <xdr:col>86</xdr:col>
      <xdr:colOff>25400</xdr:colOff>
      <xdr:row>99</xdr:row>
      <xdr:rowOff>2539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97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83245</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5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136568</xdr:rowOff>
    </xdr:from>
    <xdr:to>
      <xdr:col>86</xdr:col>
      <xdr:colOff>25400</xdr:colOff>
      <xdr:row>91</xdr:row>
      <xdr:rowOff>136568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73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86277</xdr:rowOff>
    </xdr:from>
    <xdr:to>
      <xdr:col>85</xdr:col>
      <xdr:colOff>127000</xdr:colOff>
      <xdr:row>98</xdr:row>
      <xdr:rowOff>92746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888377"/>
          <a:ext cx="838200" cy="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49460</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50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26583</xdr:rowOff>
    </xdr:from>
    <xdr:to>
      <xdr:col>85</xdr:col>
      <xdr:colOff>177800</xdr:colOff>
      <xdr:row>97</xdr:row>
      <xdr:rowOff>128183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65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92746</xdr:rowOff>
    </xdr:from>
    <xdr:to>
      <xdr:col>81</xdr:col>
      <xdr:colOff>50800</xdr:colOff>
      <xdr:row>98</xdr:row>
      <xdr:rowOff>98689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894846"/>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11061</xdr:rowOff>
    </xdr:from>
    <xdr:to>
      <xdr:col>81</xdr:col>
      <xdr:colOff>101600</xdr:colOff>
      <xdr:row>97</xdr:row>
      <xdr:rowOff>112661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6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129188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41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95191</xdr:rowOff>
    </xdr:from>
    <xdr:to>
      <xdr:col>76</xdr:col>
      <xdr:colOff>114300</xdr:colOff>
      <xdr:row>98</xdr:row>
      <xdr:rowOff>98689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897291"/>
          <a:ext cx="8890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30790</xdr:rowOff>
    </xdr:from>
    <xdr:to>
      <xdr:col>76</xdr:col>
      <xdr:colOff>165100</xdr:colOff>
      <xdr:row>97</xdr:row>
      <xdr:rowOff>132390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148917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95191</xdr:rowOff>
    </xdr:from>
    <xdr:to>
      <xdr:col>71</xdr:col>
      <xdr:colOff>177800</xdr:colOff>
      <xdr:row>98</xdr:row>
      <xdr:rowOff>96997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897291"/>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47592</xdr:rowOff>
    </xdr:from>
    <xdr:to>
      <xdr:col>72</xdr:col>
      <xdr:colOff>38100</xdr:colOff>
      <xdr:row>97</xdr:row>
      <xdr:rowOff>149192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165719</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45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68326</xdr:rowOff>
    </xdr:from>
    <xdr:to>
      <xdr:col>67</xdr:col>
      <xdr:colOff>101600</xdr:colOff>
      <xdr:row>97</xdr:row>
      <xdr:rowOff>169926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15003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4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35477</xdr:rowOff>
    </xdr:from>
    <xdr:to>
      <xdr:col>85</xdr:col>
      <xdr:colOff>177800</xdr:colOff>
      <xdr:row>98</xdr:row>
      <xdr:rowOff>137077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83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121854</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75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41946</xdr:rowOff>
    </xdr:from>
    <xdr:to>
      <xdr:col>81</xdr:col>
      <xdr:colOff>101600</xdr:colOff>
      <xdr:row>98</xdr:row>
      <xdr:rowOff>143546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84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134673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93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47889</xdr:rowOff>
    </xdr:from>
    <xdr:to>
      <xdr:col>76</xdr:col>
      <xdr:colOff>165100</xdr:colOff>
      <xdr:row>98</xdr:row>
      <xdr:rowOff>149489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84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140616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94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44391</xdr:rowOff>
    </xdr:from>
    <xdr:to>
      <xdr:col>72</xdr:col>
      <xdr:colOff>38100</xdr:colOff>
      <xdr:row>98</xdr:row>
      <xdr:rowOff>145991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84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137118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93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46197</xdr:rowOff>
    </xdr:from>
    <xdr:to>
      <xdr:col>67</xdr:col>
      <xdr:colOff>101600</xdr:colOff>
      <xdr:row>98</xdr:row>
      <xdr:rowOff>147797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84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138924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94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41402</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184902"/>
          <a:ext cx="1269" cy="146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159529</xdr:rowOff>
    </xdr:from>
    <xdr:ext cx="378565"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4960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41402</xdr:rowOff>
    </xdr:from>
    <xdr:to>
      <xdr:col>116</xdr:col>
      <xdr:colOff>152400</xdr:colOff>
      <xdr:row>30</xdr:row>
      <xdr:rowOff>41402</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18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159783</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331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136906</xdr:rowOff>
    </xdr:from>
    <xdr:to>
      <xdr:col>116</xdr:col>
      <xdr:colOff>114300</xdr:colOff>
      <xdr:row>38</xdr:row>
      <xdr:rowOff>67056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139192</xdr:rowOff>
    </xdr:from>
    <xdr:to>
      <xdr:col>112</xdr:col>
      <xdr:colOff>38100</xdr:colOff>
      <xdr:row>38</xdr:row>
      <xdr:rowOff>69342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85869</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258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111760</xdr:rowOff>
    </xdr:from>
    <xdr:to>
      <xdr:col>107</xdr:col>
      <xdr:colOff>101600</xdr:colOff>
      <xdr:row>38</xdr:row>
      <xdr:rowOff>41910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58437</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230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84328</xdr:rowOff>
    </xdr:from>
    <xdr:to>
      <xdr:col>102</xdr:col>
      <xdr:colOff>165100</xdr:colOff>
      <xdr:row>38</xdr:row>
      <xdr:rowOff>14478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31005</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203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143764</xdr:rowOff>
    </xdr:from>
    <xdr:to>
      <xdr:col>98</xdr:col>
      <xdr:colOff>38100</xdr:colOff>
      <xdr:row>38</xdr:row>
      <xdr:rowOff>73914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90441</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262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389,125</a:t>
          </a:r>
          <a:r>
            <a:rPr kumimoji="1" lang="ja-JP" altLang="en-US" sz="1300">
              <a:latin typeface="ＭＳ Ｐゴシック" panose="020B0600070205080204" pitchFamily="50" charset="-128"/>
              <a:ea typeface="ＭＳ Ｐゴシック" panose="020B0600070205080204" pitchFamily="50" charset="-128"/>
            </a:rPr>
            <a:t>円となっています。主な構成項目である民生費は、住民一人当たり</a:t>
          </a:r>
          <a:r>
            <a:rPr kumimoji="1" lang="en-US" altLang="ja-JP" sz="1300">
              <a:latin typeface="ＭＳ Ｐゴシック" panose="020B0600070205080204" pitchFamily="50" charset="-128"/>
              <a:ea typeface="ＭＳ Ｐゴシック" panose="020B0600070205080204" pitchFamily="50" charset="-128"/>
            </a:rPr>
            <a:t>176,663</a:t>
          </a:r>
          <a:r>
            <a:rPr kumimoji="1" lang="ja-JP" altLang="en-US" sz="1300">
              <a:latin typeface="ＭＳ Ｐゴシック" panose="020B0600070205080204" pitchFamily="50" charset="-128"/>
              <a:ea typeface="ＭＳ Ｐゴシック" panose="020B0600070205080204" pitchFamily="50" charset="-128"/>
            </a:rPr>
            <a:t>円で、前年度から比較すると</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％増加しました。主な要因は、価格高騰重点支援事業の実施によるものです。</a:t>
          </a:r>
        </a:p>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34,082</a:t>
          </a:r>
          <a:r>
            <a:rPr kumimoji="1" lang="ja-JP" altLang="en-US" sz="1300">
              <a:latin typeface="ＭＳ Ｐゴシック" panose="020B0600070205080204" pitchFamily="50" charset="-128"/>
              <a:ea typeface="ＭＳ Ｐゴシック" panose="020B0600070205080204" pitchFamily="50" charset="-128"/>
            </a:rPr>
            <a:t>円で、前年度から比較すると</a:t>
          </a:r>
          <a:r>
            <a:rPr kumimoji="1" lang="en-US" altLang="ja-JP" sz="1300">
              <a:latin typeface="ＭＳ Ｐゴシック" panose="020B0600070205080204" pitchFamily="50" charset="-128"/>
              <a:ea typeface="ＭＳ Ｐゴシック" panose="020B0600070205080204" pitchFamily="50" charset="-128"/>
            </a:rPr>
            <a:t>11.7</a:t>
          </a:r>
          <a:r>
            <a:rPr kumimoji="1" lang="ja-JP" altLang="en-US" sz="1300">
              <a:latin typeface="ＭＳ Ｐゴシック" panose="020B0600070205080204" pitchFamily="50" charset="-128"/>
              <a:ea typeface="ＭＳ Ｐゴシック" panose="020B0600070205080204" pitchFamily="50" charset="-128"/>
            </a:rPr>
            <a:t>％増加しましたが、類似団体平均</a:t>
          </a:r>
          <a:r>
            <a:rPr kumimoji="1" lang="en-US" altLang="ja-JP" sz="1300">
              <a:latin typeface="ＭＳ Ｐゴシック" panose="020B0600070205080204" pitchFamily="50" charset="-128"/>
              <a:ea typeface="ＭＳ Ｐゴシック" panose="020B0600070205080204" pitchFamily="50" charset="-128"/>
            </a:rPr>
            <a:t>45,134</a:t>
          </a:r>
          <a:r>
            <a:rPr kumimoji="1" lang="ja-JP" altLang="en-US" sz="1300">
              <a:latin typeface="ＭＳ Ｐゴシック" panose="020B0600070205080204" pitchFamily="50" charset="-128"/>
              <a:ea typeface="ＭＳ Ｐゴシック" panose="020B0600070205080204" pitchFamily="50" charset="-128"/>
            </a:rPr>
            <a:t>円を下回っています。主な要因は、体育施設等管理運営経費やスマートシティ推進事業等の増加によるものです。 </a:t>
          </a: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15,391</a:t>
          </a:r>
          <a:r>
            <a:rPr kumimoji="1" lang="ja-JP" altLang="en-US" sz="1300">
              <a:latin typeface="ＭＳ Ｐゴシック" panose="020B0600070205080204" pitchFamily="50" charset="-128"/>
              <a:ea typeface="ＭＳ Ｐゴシック" panose="020B0600070205080204" pitchFamily="50" charset="-128"/>
            </a:rPr>
            <a:t>円で、前年度から比較すると</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％増加し、類似団体平均</a:t>
          </a:r>
          <a:r>
            <a:rPr kumimoji="1" lang="en-US" altLang="ja-JP" sz="1300">
              <a:latin typeface="ＭＳ Ｐゴシック" panose="020B0600070205080204" pitchFamily="50" charset="-128"/>
              <a:ea typeface="ＭＳ Ｐゴシック" panose="020B0600070205080204" pitchFamily="50" charset="-128"/>
            </a:rPr>
            <a:t>9,745</a:t>
          </a:r>
          <a:r>
            <a:rPr kumimoji="1" lang="ja-JP" altLang="en-US" sz="1300">
              <a:latin typeface="ＭＳ Ｐゴシック" panose="020B0600070205080204" pitchFamily="50" charset="-128"/>
              <a:ea typeface="ＭＳ Ｐゴシック" panose="020B0600070205080204" pitchFamily="50" charset="-128"/>
            </a:rPr>
            <a:t>円を上回っています。主な要因は、電子地域通貨発行事業等の増加によるものです。</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40,847</a:t>
          </a:r>
          <a:r>
            <a:rPr kumimoji="1" lang="ja-JP" altLang="en-US" sz="1300">
              <a:latin typeface="ＭＳ Ｐゴシック" panose="020B0600070205080204" pitchFamily="50" charset="-128"/>
              <a:ea typeface="ＭＳ Ｐゴシック" panose="020B0600070205080204" pitchFamily="50" charset="-128"/>
            </a:rPr>
            <a:t>円で、前年度から比較すると</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％増加しましたが、類似団体平均</a:t>
          </a:r>
          <a:r>
            <a:rPr kumimoji="1" lang="en-US" altLang="ja-JP" sz="1300">
              <a:latin typeface="ＭＳ Ｐゴシック" panose="020B0600070205080204" pitchFamily="50" charset="-128"/>
              <a:ea typeface="ＭＳ Ｐゴシック" panose="020B0600070205080204" pitchFamily="50" charset="-128"/>
            </a:rPr>
            <a:t>41,413</a:t>
          </a:r>
          <a:r>
            <a:rPr kumimoji="1" lang="ja-JP" altLang="en-US" sz="1300">
              <a:latin typeface="ＭＳ Ｐゴシック" panose="020B0600070205080204" pitchFamily="50" charset="-128"/>
              <a:ea typeface="ＭＳ Ｐゴシック" panose="020B0600070205080204" pitchFamily="50" charset="-128"/>
            </a:rPr>
            <a:t>円を下回っています。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埼玉県熊谷市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現在高は前年度から</a:t>
          </a:r>
          <a:r>
            <a:rPr kumimoji="1" lang="en-US" altLang="ja-JP" sz="1400">
              <a:latin typeface="ＭＳ ゴシック" pitchFamily="49" charset="-128"/>
              <a:ea typeface="ＭＳ ゴシック" pitchFamily="49" charset="-128"/>
            </a:rPr>
            <a:t>195</a:t>
          </a:r>
          <a:r>
            <a:rPr kumimoji="1" lang="ja-JP" altLang="en-US" sz="1400">
              <a:latin typeface="ＭＳ ゴシック" pitchFamily="49" charset="-128"/>
              <a:ea typeface="ＭＳ ゴシック" pitchFamily="49" charset="-128"/>
            </a:rPr>
            <a:t>千円増加しました。標準財政規模比は、前年度から</a:t>
          </a:r>
          <a:r>
            <a:rPr kumimoji="1" lang="en-US" altLang="ja-JP" sz="1400">
              <a:latin typeface="ＭＳ ゴシック" pitchFamily="49" charset="-128"/>
              <a:ea typeface="ＭＳ ゴシック" pitchFamily="49" charset="-128"/>
            </a:rPr>
            <a:t>0.14</a:t>
          </a:r>
          <a:r>
            <a:rPr kumimoji="1" lang="ja-JP" altLang="en-US" sz="1400">
              <a:latin typeface="ＭＳ ゴシック" pitchFamily="49" charset="-128"/>
              <a:ea typeface="ＭＳ ゴシック" pitchFamily="49" charset="-128"/>
            </a:rPr>
            <a:t>ポイント減少しました。</a:t>
          </a:r>
        </a:p>
        <a:p>
          <a:r>
            <a:rPr kumimoji="1" lang="ja-JP" altLang="en-US" sz="1400">
              <a:latin typeface="ＭＳ ゴシック" pitchFamily="49" charset="-128"/>
              <a:ea typeface="ＭＳ ゴシック" pitchFamily="49" charset="-128"/>
            </a:rPr>
            <a:t>・実質収支額</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市税、交付税、地方債等によって歳入総額は増加したが、物価高騰やコロナが収束し平時に移行したことにより人件費、扶助費が増加するとともに、インフラや公共施設の更新に係る普通建設事業費の増加によって歳出総額の増加が上回ったため、実質収支は減となった。</a:t>
          </a:r>
        </a:p>
        <a:p>
          <a:r>
            <a:rPr kumimoji="1" lang="ja-JP" altLang="en-US" sz="1400">
              <a:latin typeface="ＭＳ ゴシック" pitchFamily="49" charset="-128"/>
              <a:ea typeface="ＭＳ ゴシック" pitchFamily="49" charset="-128"/>
            </a:rPr>
            <a:t>・実質単年度収支</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当該指標の実質単年度収支は赤字となり、標準財政規模比は前年度から</a:t>
          </a:r>
          <a:r>
            <a:rPr kumimoji="1" lang="en-US" altLang="ja-JP" sz="1400">
              <a:latin typeface="ＭＳ ゴシック" pitchFamily="49" charset="-128"/>
              <a:ea typeface="ＭＳ ゴシック" pitchFamily="49" charset="-128"/>
            </a:rPr>
            <a:t>1.98</a:t>
          </a:r>
          <a:r>
            <a:rPr kumimoji="1" lang="ja-JP" altLang="en-US" sz="1400">
              <a:latin typeface="ＭＳ ゴシック" pitchFamily="49" charset="-128"/>
              <a:ea typeface="ＭＳ ゴシック" pitchFamily="49" charset="-128"/>
            </a:rPr>
            <a:t>ポイント増加しました。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埼玉県熊谷市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・一般会計</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継続的に黒字を確保し、</a:t>
          </a:r>
          <a:r>
            <a:rPr kumimoji="1" lang="en-US" altLang="ja-JP" sz="1400">
              <a:solidFill>
                <a:sysClr val="windowText" lastClr="000000"/>
              </a:solidFill>
              <a:latin typeface="ＭＳ ゴシック" pitchFamily="49" charset="-128"/>
              <a:ea typeface="ＭＳ ゴシック" pitchFamily="49" charset="-128"/>
            </a:rPr>
            <a:t>10</a:t>
          </a:r>
          <a:r>
            <a:rPr kumimoji="1" lang="ja-JP" altLang="en-US" sz="1400">
              <a:solidFill>
                <a:sysClr val="windowText" lastClr="000000"/>
              </a:solidFill>
              <a:latin typeface="ＭＳ ゴシック" pitchFamily="49" charset="-128"/>
              <a:ea typeface="ＭＳ ゴシック" pitchFamily="49" charset="-128"/>
            </a:rPr>
            <a:t>～</a:t>
          </a:r>
          <a:r>
            <a:rPr kumimoji="1" lang="en-US" altLang="ja-JP" sz="1400">
              <a:solidFill>
                <a:sysClr val="windowText" lastClr="000000"/>
              </a:solidFill>
              <a:latin typeface="ＭＳ ゴシック" pitchFamily="49" charset="-128"/>
              <a:ea typeface="ＭＳ ゴシック" pitchFamily="49" charset="-128"/>
            </a:rPr>
            <a:t>15</a:t>
          </a:r>
          <a:r>
            <a:rPr kumimoji="1" lang="ja-JP" altLang="en-US" sz="1400">
              <a:solidFill>
                <a:sysClr val="windowText" lastClr="000000"/>
              </a:solidFill>
              <a:latin typeface="ＭＳ ゴシック" pitchFamily="49" charset="-128"/>
              <a:ea typeface="ＭＳ ゴシック" pitchFamily="49" charset="-128"/>
            </a:rPr>
            <a:t>％で推移しています。引き続き、健全財政に努めます。</a:t>
          </a:r>
        </a:p>
        <a:p>
          <a:endParaRPr kumimoji="1" lang="ja-JP" altLang="en-US" sz="1400">
            <a:solidFill>
              <a:srgbClr val="FF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・水道事業会計</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継続的に黒字を確保しており、毎年</a:t>
          </a:r>
          <a:r>
            <a:rPr kumimoji="1" lang="en-US" altLang="ja-JP" sz="1400">
              <a:solidFill>
                <a:sysClr val="windowText" lastClr="000000"/>
              </a:solidFill>
              <a:latin typeface="ＭＳ ゴシック" pitchFamily="49" charset="-128"/>
              <a:ea typeface="ＭＳ ゴシック" pitchFamily="49" charset="-128"/>
            </a:rPr>
            <a:t>7</a:t>
          </a:r>
          <a:r>
            <a:rPr kumimoji="1" lang="ja-JP" altLang="en-US" sz="1400">
              <a:solidFill>
                <a:sysClr val="windowText" lastClr="000000"/>
              </a:solidFill>
              <a:latin typeface="ＭＳ ゴシック" pitchFamily="49" charset="-128"/>
              <a:ea typeface="ＭＳ ゴシック" pitchFamily="49" charset="-128"/>
            </a:rPr>
            <a:t>～</a:t>
          </a:r>
          <a:r>
            <a:rPr kumimoji="1" lang="en-US" altLang="ja-JP" sz="1400">
              <a:solidFill>
                <a:sysClr val="windowText" lastClr="000000"/>
              </a:solidFill>
              <a:latin typeface="ＭＳ ゴシック" pitchFamily="49" charset="-128"/>
              <a:ea typeface="ＭＳ ゴシック" pitchFamily="49" charset="-128"/>
            </a:rPr>
            <a:t>8</a:t>
          </a:r>
          <a:r>
            <a:rPr kumimoji="1" lang="ja-JP" altLang="en-US" sz="1400">
              <a:solidFill>
                <a:sysClr val="windowText" lastClr="000000"/>
              </a:solidFill>
              <a:latin typeface="ＭＳ ゴシック" pitchFamily="49" charset="-128"/>
              <a:ea typeface="ＭＳ ゴシック" pitchFamily="49" charset="-128"/>
            </a:rPr>
            <a:t>％で推移していましたが、今回</a:t>
          </a:r>
          <a:r>
            <a:rPr kumimoji="1" lang="en-US" altLang="ja-JP" sz="1400">
              <a:solidFill>
                <a:sysClr val="windowText" lastClr="000000"/>
              </a:solidFill>
              <a:latin typeface="ＭＳ ゴシック" pitchFamily="49" charset="-128"/>
              <a:ea typeface="ＭＳ ゴシック" pitchFamily="49" charset="-128"/>
            </a:rPr>
            <a:t>7</a:t>
          </a:r>
          <a:r>
            <a:rPr kumimoji="1" lang="ja-JP" altLang="en-US" sz="1400">
              <a:solidFill>
                <a:sysClr val="windowText" lastClr="000000"/>
              </a:solidFill>
              <a:latin typeface="ＭＳ ゴシック" pitchFamily="49" charset="-128"/>
              <a:ea typeface="ＭＳ ゴシック" pitchFamily="49" charset="-128"/>
            </a:rPr>
            <a:t>％を下回りました。主要因は標準財政規模が増加したことによります。</a:t>
          </a:r>
        </a:p>
        <a:p>
          <a:endParaRPr kumimoji="1" lang="ja-JP" altLang="en-US" sz="1400">
            <a:solidFill>
              <a:srgbClr val="FF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・下水道事業会計</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令和</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年度より農業集落排水特別会計が企業会計へ移行し、下水道事業会計の一部になりました。実質収支は黒字となっていますが、引き続き経営基盤の強化を図ります。</a:t>
          </a:r>
        </a:p>
        <a:p>
          <a:endParaRPr kumimoji="1" lang="en-US" altLang="ja-JP" sz="1400">
            <a:solidFill>
              <a:srgbClr val="FF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・土地区画整理事業特別会計</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保留地の売却に伴い黒字が計上されました。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a:t>
          </a:r>
        </a:p>
        <a:p>
          <a:r>
            <a:rPr kumimoji="1" lang="ja-JP" altLang="en-US" sz="1400">
              <a:solidFill>
                <a:sysClr val="windowText" lastClr="000000"/>
              </a:solidFill>
              <a:latin typeface="ＭＳ ゴシック" pitchFamily="49" charset="-128"/>
              <a:ea typeface="ＭＳ ゴシック" pitchFamily="49" charset="-128"/>
            </a:rPr>
            <a:t>・後期高齢者医療特別会計、国民健康保険特別会計、駐車場事業特別会計、その他会計</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一般会計からの繰入で財政運営を行っています。</a:t>
          </a:r>
          <a:endParaRPr kumimoji="1" lang="en-US" altLang="ja-JP" sz="1400">
            <a:solidFill>
              <a:sysClr val="windowText" lastClr="000000"/>
            </a:solidFill>
            <a:latin typeface="ＭＳ ゴシック" pitchFamily="49" charset="-128"/>
            <a:ea typeface="ＭＳ ゴシック" pitchFamily="49" charset="-128"/>
          </a:endParaRPr>
        </a:p>
        <a:p>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・公共用地先行取得特別会計</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令和</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年度は歳入・歳出共にありません。</a:t>
          </a:r>
          <a:endParaRPr kumimoji="1" lang="en-US" altLang="ja-JP"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埼玉県熊谷市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近年の元利償還金等と算入公債費等の規模は横ばいで推移しています。市債の新規発行を抑制し、計画的に残高の縮減を図ってきたこと、交付税措置の割合の高い市債を選択してきたことによるものです。</a:t>
          </a:r>
        </a:p>
        <a:p>
          <a:r>
            <a:rPr kumimoji="1" lang="ja-JP" altLang="en-US" sz="1400">
              <a:solidFill>
                <a:sysClr val="windowText" lastClr="000000"/>
              </a:solidFill>
              <a:latin typeface="ＭＳ ゴシック" pitchFamily="49" charset="-128"/>
              <a:ea typeface="ＭＳ ゴシック" pitchFamily="49" charset="-128"/>
            </a:rPr>
            <a:t>　今後は、新たな行政需要や老朽化する公共施設・インフラ施設の更新に対応するため、一般会計だけでなく、上下水道に係る公営企業債等の新規発行による償還経費の負担が増えることがほぼ確実に見込まれます。</a:t>
          </a:r>
        </a:p>
        <a:p>
          <a:r>
            <a:rPr kumimoji="1" lang="ja-JP" altLang="en-US" sz="1400">
              <a:solidFill>
                <a:sysClr val="windowText" lastClr="000000"/>
              </a:solidFill>
              <a:latin typeface="ＭＳ ゴシック" pitchFamily="49" charset="-128"/>
              <a:ea typeface="ＭＳ ゴシック" pitchFamily="49" charset="-128"/>
            </a:rPr>
            <a:t>　引き続き、市債を計画的に発行して財源の平準化及び世代間の負担の均衡を図りながら健全な財政運営に努めます。</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埼玉県熊谷市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将来負担額に対し、充当可能財源が上回るため、平成</a:t>
          </a:r>
          <a:r>
            <a:rPr kumimoji="1" lang="en-US" altLang="ja-JP" sz="1200">
              <a:solidFill>
                <a:sysClr val="windowText" lastClr="000000"/>
              </a:solidFill>
              <a:latin typeface="ＭＳ ゴシック" pitchFamily="49" charset="-128"/>
              <a:ea typeface="ＭＳ ゴシック" pitchFamily="49" charset="-128"/>
            </a:rPr>
            <a:t>24</a:t>
          </a:r>
          <a:r>
            <a:rPr kumimoji="1" lang="ja-JP" altLang="en-US" sz="1200">
              <a:solidFill>
                <a:sysClr val="windowText" lastClr="000000"/>
              </a:solidFill>
              <a:latin typeface="ＭＳ ゴシック" pitchFamily="49" charset="-128"/>
              <a:ea typeface="ＭＳ ゴシック" pitchFamily="49" charset="-128"/>
            </a:rPr>
            <a:t>年度から引き続き将来負担比率は算定されていません。今後は、新たな行政需要や老朽化する公共施設・インフラ施設の更新に対応するため、一般会計だけでなく、上下水道に係る公営企業債やごみ処理施設に係る組合債等の新規発行による将来負担額の増加が見込まれます。</a:t>
          </a:r>
        </a:p>
        <a:p>
          <a:r>
            <a:rPr kumimoji="1" lang="ja-JP" altLang="en-US" sz="1200">
              <a:solidFill>
                <a:sysClr val="windowText" lastClr="000000"/>
              </a:solidFill>
              <a:latin typeface="ＭＳ ゴシック" pitchFamily="49" charset="-128"/>
              <a:ea typeface="ＭＳ ゴシック" pitchFamily="49" charset="-128"/>
            </a:rPr>
            <a:t>　引き続き、市債を計画的に発行して財源の平準化及び世代間の負担の均衡を図りながら健全な財政運営に努めます。</a:t>
          </a:r>
        </a:p>
        <a:p>
          <a:endParaRPr kumimoji="1" lang="ja-JP" altLang="en-US"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・将来負担額　</a:t>
          </a:r>
        </a:p>
        <a:p>
          <a:r>
            <a:rPr kumimoji="1" lang="ja-JP" altLang="en-US" sz="1200">
              <a:solidFill>
                <a:sysClr val="windowText" lastClr="000000"/>
              </a:solidFill>
              <a:latin typeface="ＭＳ ゴシック" pitchFamily="49" charset="-128"/>
              <a:ea typeface="ＭＳ ゴシック" pitchFamily="49" charset="-128"/>
            </a:rPr>
            <a:t>　一般会計、公営企業、組合に係る地方債の償還が進み、将来負担額は減少傾向にあります。市債の新規発行を抑制し、計画的に残高の縮減を図ってきたことによるものです。</a:t>
          </a:r>
        </a:p>
        <a:p>
          <a:endParaRPr kumimoji="1" lang="ja-JP" altLang="en-US"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・充当可能財源等</a:t>
          </a:r>
        </a:p>
        <a:p>
          <a:r>
            <a:rPr kumimoji="1" lang="ja-JP" altLang="en-US" sz="1200">
              <a:solidFill>
                <a:sysClr val="windowText" lastClr="000000"/>
              </a:solidFill>
              <a:latin typeface="ＭＳ ゴシック" pitchFamily="49" charset="-128"/>
              <a:ea typeface="ＭＳ ゴシック" pitchFamily="49" charset="-128"/>
            </a:rPr>
            <a:t>　交付税措置の割合の高い市債を選択してきたことにより、基準財政需要額算入見込額が一定の規模で推移しています。また、将来の財政需要に備え財政調整基金や公共施設建設基金に積み立てを行っているため、充当可能基金は増加しています</a:t>
          </a:r>
          <a:r>
            <a:rPr kumimoji="1" lang="ja-JP" altLang="en-US" sz="1400">
              <a:solidFill>
                <a:sysClr val="windowText" lastClr="000000"/>
              </a:solidFill>
              <a:latin typeface="ＭＳ ゴシック" pitchFamily="49" charset="-128"/>
              <a:ea typeface="ＭＳ ゴシック" pitchFamily="49" charset="-128"/>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埼玉県熊谷市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・交付税の増や国県支出金の増により必要な財源を確保できたことから、「財政調整基金」に約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千万円を積み立てたこと、各基金に寄附金・運用利子を積み立てたこと等により基金全体では約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千万円増加しました。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・物価・人件費の高騰により、短期的には財政調整基金の取崩しが見込まれます。残高が急激に減少しないような財政運営に努めます。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的には、インフレの動向、突発的な自然災害への対応、老朽化した公共施設・インフラへの対応、退職手当の平準化の必要性等今後の財政を取り巻く状況を楽観視できないことから、その備えとして財政調整基金をはじめとする各基金の活用を引き続き検討し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・公共施設建設基金：公共施設の整備に要する経費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・退職手当基金：職員の退職手当に要する経費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・子育て支援基金：子育ての支援に要する経費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・文化振興基金：地域文化の振興に要する経費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・国際交流基金：国際交流事業の推進に要する経費</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・公共施設建設基金：公共施設の老朽化対策等に備えるため、積み立てたことにより増加しました。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・退職手当基金：退職年齢延長の経過措置による年度間の負担を平準化するため、積み立てることにより増加しました。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・子育て支援基金：子育ての支援に係る事業のため、取り崩したことにより減少しました。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・国際交流基金：国際理解に係る事業のため、取り崩したことにより減少しました。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・公共施設建設基金：公共施設の老朽化対策等に備え、決算状況等を勘案し積立てを行います。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・退職手当基金：定年退職延長の経過措置に対する財政負担の平準化に備え、積立て及び取崩を検討していきます。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・その他の基金については、基金の目的に基づく事業のため、取崩しを検討します。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・運用利子により約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・交付税の増や国県支出金の増により財源を確保できたことから、約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千万円を積み立てたことにより増加しました。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・物価・人件費の高騰により、短期的には取崩しが見込まれます。残高が急激に減少しないような財政運営に努めます。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的には、インフレの動向、突発的な自然災害への対応、老朽化した公共施設・インフラへの対応等今後の財政を取り巻く状況を楽観視できないことから、その備えとして財政調整基金の活用を引き続き検討し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地方債償還のための取崩しにより減少しました。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地方債償還のための取崩しを行います。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55" zoomScaleNormal="5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80255925</v>
      </c>
      <c r="BO4" s="371"/>
      <c r="BP4" s="371"/>
      <c r="BQ4" s="371"/>
      <c r="BR4" s="371"/>
      <c r="BS4" s="371"/>
      <c r="BT4" s="371"/>
      <c r="BU4" s="372"/>
      <c r="BV4" s="370">
        <v>77291761</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11</v>
      </c>
      <c r="CU4" s="377"/>
      <c r="CV4" s="377"/>
      <c r="CW4" s="377"/>
      <c r="CX4" s="377"/>
      <c r="CY4" s="377"/>
      <c r="CZ4" s="377"/>
      <c r="DA4" s="378"/>
      <c r="DB4" s="376">
        <v>12.7</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74740782</v>
      </c>
      <c r="BO5" s="408"/>
      <c r="BP5" s="408"/>
      <c r="BQ5" s="408"/>
      <c r="BR5" s="408"/>
      <c r="BS5" s="408"/>
      <c r="BT5" s="408"/>
      <c r="BU5" s="409"/>
      <c r="BV5" s="407">
        <v>71316890</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87.6</v>
      </c>
      <c r="CU5" s="405"/>
      <c r="CV5" s="405"/>
      <c r="CW5" s="405"/>
      <c r="CX5" s="405"/>
      <c r="CY5" s="405"/>
      <c r="CZ5" s="405"/>
      <c r="DA5" s="406"/>
      <c r="DB5" s="404">
        <v>89.3</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5515143</v>
      </c>
      <c r="BO6" s="408"/>
      <c r="BP6" s="408"/>
      <c r="BQ6" s="408"/>
      <c r="BR6" s="408"/>
      <c r="BS6" s="408"/>
      <c r="BT6" s="408"/>
      <c r="BU6" s="409"/>
      <c r="BV6" s="407">
        <v>5974871</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89.6</v>
      </c>
      <c r="CU6" s="445"/>
      <c r="CV6" s="445"/>
      <c r="CW6" s="445"/>
      <c r="CX6" s="445"/>
      <c r="CY6" s="445"/>
      <c r="CZ6" s="445"/>
      <c r="DA6" s="446"/>
      <c r="DB6" s="444">
        <v>89.3</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101</v>
      </c>
      <c r="AV7" s="440"/>
      <c r="AW7" s="440"/>
      <c r="AX7" s="440"/>
      <c r="AY7" s="441" t="s">
        <v>102</v>
      </c>
      <c r="AZ7" s="442"/>
      <c r="BA7" s="442"/>
      <c r="BB7" s="442"/>
      <c r="BC7" s="442"/>
      <c r="BD7" s="442"/>
      <c r="BE7" s="442"/>
      <c r="BF7" s="442"/>
      <c r="BG7" s="442"/>
      <c r="BH7" s="442"/>
      <c r="BI7" s="442"/>
      <c r="BJ7" s="442"/>
      <c r="BK7" s="442"/>
      <c r="BL7" s="442"/>
      <c r="BM7" s="443"/>
      <c r="BN7" s="407">
        <v>838143</v>
      </c>
      <c r="BO7" s="408"/>
      <c r="BP7" s="408"/>
      <c r="BQ7" s="408"/>
      <c r="BR7" s="408"/>
      <c r="BS7" s="408"/>
      <c r="BT7" s="408"/>
      <c r="BU7" s="409"/>
      <c r="BV7" s="407">
        <v>721120</v>
      </c>
      <c r="BW7" s="408"/>
      <c r="BX7" s="408"/>
      <c r="BY7" s="408"/>
      <c r="BZ7" s="408"/>
      <c r="CA7" s="408"/>
      <c r="CB7" s="408"/>
      <c r="CC7" s="409"/>
      <c r="CD7" s="410" t="s">
        <v>103</v>
      </c>
      <c r="CE7" s="411"/>
      <c r="CF7" s="411"/>
      <c r="CG7" s="411"/>
      <c r="CH7" s="411"/>
      <c r="CI7" s="411"/>
      <c r="CJ7" s="411"/>
      <c r="CK7" s="411"/>
      <c r="CL7" s="411"/>
      <c r="CM7" s="411"/>
      <c r="CN7" s="411"/>
      <c r="CO7" s="411"/>
      <c r="CP7" s="411"/>
      <c r="CQ7" s="411"/>
      <c r="CR7" s="411"/>
      <c r="CS7" s="412"/>
      <c r="CT7" s="407">
        <v>42343576</v>
      </c>
      <c r="CU7" s="408"/>
      <c r="CV7" s="408"/>
      <c r="CW7" s="408"/>
      <c r="CX7" s="408"/>
      <c r="CY7" s="408"/>
      <c r="CZ7" s="408"/>
      <c r="DA7" s="409"/>
      <c r="DB7" s="407">
        <v>41444447</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104</v>
      </c>
      <c r="AN8" s="437"/>
      <c r="AO8" s="437"/>
      <c r="AP8" s="437"/>
      <c r="AQ8" s="437"/>
      <c r="AR8" s="437"/>
      <c r="AS8" s="437"/>
      <c r="AT8" s="438"/>
      <c r="AU8" s="439" t="s">
        <v>90</v>
      </c>
      <c r="AV8" s="440"/>
      <c r="AW8" s="440"/>
      <c r="AX8" s="440"/>
      <c r="AY8" s="441" t="s">
        <v>105</v>
      </c>
      <c r="AZ8" s="442"/>
      <c r="BA8" s="442"/>
      <c r="BB8" s="442"/>
      <c r="BC8" s="442"/>
      <c r="BD8" s="442"/>
      <c r="BE8" s="442"/>
      <c r="BF8" s="442"/>
      <c r="BG8" s="442"/>
      <c r="BH8" s="442"/>
      <c r="BI8" s="442"/>
      <c r="BJ8" s="442"/>
      <c r="BK8" s="442"/>
      <c r="BL8" s="442"/>
      <c r="BM8" s="443"/>
      <c r="BN8" s="407">
        <v>4677000</v>
      </c>
      <c r="BO8" s="408"/>
      <c r="BP8" s="408"/>
      <c r="BQ8" s="408"/>
      <c r="BR8" s="408"/>
      <c r="BS8" s="408"/>
      <c r="BT8" s="408"/>
      <c r="BU8" s="409"/>
      <c r="BV8" s="407">
        <v>5253751</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0.82</v>
      </c>
      <c r="CU8" s="448"/>
      <c r="CV8" s="448"/>
      <c r="CW8" s="448"/>
      <c r="CX8" s="448"/>
      <c r="CY8" s="448"/>
      <c r="CZ8" s="448"/>
      <c r="DA8" s="449"/>
      <c r="DB8" s="447">
        <v>0.85</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194415</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-406581</v>
      </c>
      <c r="BO9" s="408"/>
      <c r="BP9" s="408"/>
      <c r="BQ9" s="408"/>
      <c r="BR9" s="408"/>
      <c r="BS9" s="408"/>
      <c r="BT9" s="408"/>
      <c r="BU9" s="409"/>
      <c r="BV9" s="407">
        <v>-1030379</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7.7</v>
      </c>
      <c r="CU9" s="405"/>
      <c r="CV9" s="405"/>
      <c r="CW9" s="405"/>
      <c r="CX9" s="405"/>
      <c r="CY9" s="405"/>
      <c r="CZ9" s="405"/>
      <c r="DA9" s="406"/>
      <c r="DB9" s="404">
        <v>8</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198742</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194995</v>
      </c>
      <c r="BO10" s="408"/>
      <c r="BP10" s="408"/>
      <c r="BQ10" s="408"/>
      <c r="BR10" s="408"/>
      <c r="BS10" s="408"/>
      <c r="BT10" s="408"/>
      <c r="BU10" s="409"/>
      <c r="BV10" s="407">
        <v>8206</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5400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192074</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187321</v>
      </c>
      <c r="S13" s="492"/>
      <c r="T13" s="492"/>
      <c r="U13" s="492"/>
      <c r="V13" s="493"/>
      <c r="W13" s="423" t="s">
        <v>131</v>
      </c>
      <c r="X13" s="424"/>
      <c r="Y13" s="424"/>
      <c r="Z13" s="424"/>
      <c r="AA13" s="424"/>
      <c r="AB13" s="414"/>
      <c r="AC13" s="458">
        <v>2550</v>
      </c>
      <c r="AD13" s="459"/>
      <c r="AE13" s="459"/>
      <c r="AF13" s="459"/>
      <c r="AG13" s="501"/>
      <c r="AH13" s="458">
        <v>2870</v>
      </c>
      <c r="AI13" s="459"/>
      <c r="AJ13" s="459"/>
      <c r="AK13" s="459"/>
      <c r="AL13" s="460"/>
      <c r="AM13" s="436" t="s">
        <v>132</v>
      </c>
      <c r="AN13" s="437"/>
      <c r="AO13" s="437"/>
      <c r="AP13" s="437"/>
      <c r="AQ13" s="437"/>
      <c r="AR13" s="437"/>
      <c r="AS13" s="437"/>
      <c r="AT13" s="438"/>
      <c r="AU13" s="439" t="s">
        <v>101</v>
      </c>
      <c r="AV13" s="440"/>
      <c r="AW13" s="440"/>
      <c r="AX13" s="440"/>
      <c r="AY13" s="441" t="s">
        <v>133</v>
      </c>
      <c r="AZ13" s="442"/>
      <c r="BA13" s="442"/>
      <c r="BB13" s="442"/>
      <c r="BC13" s="442"/>
      <c r="BD13" s="442"/>
      <c r="BE13" s="442"/>
      <c r="BF13" s="442"/>
      <c r="BG13" s="442"/>
      <c r="BH13" s="442"/>
      <c r="BI13" s="442"/>
      <c r="BJ13" s="442"/>
      <c r="BK13" s="442"/>
      <c r="BL13" s="442"/>
      <c r="BM13" s="443"/>
      <c r="BN13" s="407">
        <v>-206186</v>
      </c>
      <c r="BO13" s="408"/>
      <c r="BP13" s="408"/>
      <c r="BQ13" s="408"/>
      <c r="BR13" s="408"/>
      <c r="BS13" s="408"/>
      <c r="BT13" s="408"/>
      <c r="BU13" s="409"/>
      <c r="BV13" s="407">
        <v>-1022173</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-1.1000000000000001</v>
      </c>
      <c r="CU13" s="405"/>
      <c r="CV13" s="405"/>
      <c r="CW13" s="405"/>
      <c r="CX13" s="405"/>
      <c r="CY13" s="405"/>
      <c r="CZ13" s="405"/>
      <c r="DA13" s="406"/>
      <c r="DB13" s="404">
        <v>-1</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193132</v>
      </c>
      <c r="S14" s="492"/>
      <c r="T14" s="492"/>
      <c r="U14" s="492"/>
      <c r="V14" s="493"/>
      <c r="W14" s="397"/>
      <c r="X14" s="398"/>
      <c r="Y14" s="398"/>
      <c r="Z14" s="398"/>
      <c r="AA14" s="398"/>
      <c r="AB14" s="387"/>
      <c r="AC14" s="494">
        <v>2.8</v>
      </c>
      <c r="AD14" s="495"/>
      <c r="AE14" s="495"/>
      <c r="AF14" s="495"/>
      <c r="AG14" s="496"/>
      <c r="AH14" s="494">
        <v>3.2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189003</v>
      </c>
      <c r="S15" s="492"/>
      <c r="T15" s="492"/>
      <c r="U15" s="492"/>
      <c r="V15" s="493"/>
      <c r="W15" s="423" t="s">
        <v>137</v>
      </c>
      <c r="X15" s="424"/>
      <c r="Y15" s="424"/>
      <c r="Z15" s="424"/>
      <c r="AA15" s="424"/>
      <c r="AB15" s="414"/>
      <c r="AC15" s="458">
        <v>23895</v>
      </c>
      <c r="AD15" s="459"/>
      <c r="AE15" s="459"/>
      <c r="AF15" s="459"/>
      <c r="AG15" s="501"/>
      <c r="AH15" s="458">
        <v>24855</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27582152</v>
      </c>
      <c r="BO15" s="371"/>
      <c r="BP15" s="371"/>
      <c r="BQ15" s="371"/>
      <c r="BR15" s="371"/>
      <c r="BS15" s="371"/>
      <c r="BT15" s="371"/>
      <c r="BU15" s="372"/>
      <c r="BV15" s="370">
        <v>27017733</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26.6</v>
      </c>
      <c r="AD16" s="495"/>
      <c r="AE16" s="495"/>
      <c r="AF16" s="495"/>
      <c r="AG16" s="496"/>
      <c r="AH16" s="494">
        <v>27.5</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33768384</v>
      </c>
      <c r="BO16" s="408"/>
      <c r="BP16" s="408"/>
      <c r="BQ16" s="408"/>
      <c r="BR16" s="408"/>
      <c r="BS16" s="408"/>
      <c r="BT16" s="408"/>
      <c r="BU16" s="409"/>
      <c r="BV16" s="407">
        <v>32412303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63284</v>
      </c>
      <c r="AD17" s="459"/>
      <c r="AE17" s="459"/>
      <c r="AF17" s="459"/>
      <c r="AG17" s="501"/>
      <c r="AH17" s="458">
        <v>62516</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35123192</v>
      </c>
      <c r="BO17" s="408"/>
      <c r="BP17" s="408"/>
      <c r="BQ17" s="408"/>
      <c r="BR17" s="408"/>
      <c r="BS17" s="408"/>
      <c r="BT17" s="408"/>
      <c r="BU17" s="409"/>
      <c r="BV17" s="407">
        <v>34388484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159.82</v>
      </c>
      <c r="M18" s="531"/>
      <c r="N18" s="531"/>
      <c r="O18" s="531"/>
      <c r="P18" s="531"/>
      <c r="Q18" s="531"/>
      <c r="R18" s="532"/>
      <c r="S18" s="532"/>
      <c r="T18" s="532"/>
      <c r="U18" s="532"/>
      <c r="V18" s="533"/>
      <c r="W18" s="425"/>
      <c r="X18" s="426"/>
      <c r="Y18" s="426"/>
      <c r="Z18" s="426"/>
      <c r="AA18" s="426"/>
      <c r="AB18" s="417"/>
      <c r="AC18" s="534">
        <v>70.5</v>
      </c>
      <c r="AD18" s="535"/>
      <c r="AE18" s="535"/>
      <c r="AF18" s="535"/>
      <c r="AG18" s="536"/>
      <c r="AH18" s="534">
        <v>69.3</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38199250</v>
      </c>
      <c r="BO18" s="408"/>
      <c r="BP18" s="408"/>
      <c r="BQ18" s="408"/>
      <c r="BR18" s="408"/>
      <c r="BS18" s="408"/>
      <c r="BT18" s="408"/>
      <c r="BU18" s="409"/>
      <c r="BV18" s="407">
        <v>37092560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1216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55703971</v>
      </c>
      <c r="BO19" s="408"/>
      <c r="BP19" s="408"/>
      <c r="BQ19" s="408"/>
      <c r="BR19" s="408"/>
      <c r="BS19" s="408"/>
      <c r="BT19" s="408"/>
      <c r="BU19" s="409"/>
      <c r="BV19" s="407">
        <v>53009263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80153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26769461</v>
      </c>
      <c r="BO22" s="371"/>
      <c r="BP22" s="371"/>
      <c r="BQ22" s="371"/>
      <c r="BR22" s="371"/>
      <c r="BS22" s="371"/>
      <c r="BT22" s="371"/>
      <c r="BU22" s="372"/>
      <c r="BV22" s="370">
        <v>27760296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15849203</v>
      </c>
      <c r="BO23" s="408"/>
      <c r="BP23" s="408"/>
      <c r="BQ23" s="408"/>
      <c r="BR23" s="408"/>
      <c r="BS23" s="408"/>
      <c r="BT23" s="408"/>
      <c r="BU23" s="409"/>
      <c r="BV23" s="407">
        <v>17198980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9200</v>
      </c>
      <c r="R24" s="459"/>
      <c r="S24" s="459"/>
      <c r="T24" s="459"/>
      <c r="U24" s="459"/>
      <c r="V24" s="501"/>
      <c r="W24" s="553"/>
      <c r="X24" s="554"/>
      <c r="Y24" s="555"/>
      <c r="Z24" s="457" t="s">
        <v>162</v>
      </c>
      <c r="AA24" s="437"/>
      <c r="AB24" s="437"/>
      <c r="AC24" s="437"/>
      <c r="AD24" s="437"/>
      <c r="AE24" s="437"/>
      <c r="AF24" s="437"/>
      <c r="AG24" s="438"/>
      <c r="AH24" s="458">
        <v>1229</v>
      </c>
      <c r="AI24" s="459"/>
      <c r="AJ24" s="459"/>
      <c r="AK24" s="459"/>
      <c r="AL24" s="501"/>
      <c r="AM24" s="458">
        <v>4001624</v>
      </c>
      <c r="AN24" s="459"/>
      <c r="AO24" s="459"/>
      <c r="AP24" s="459"/>
      <c r="AQ24" s="459"/>
      <c r="AR24" s="501"/>
      <c r="AS24" s="458">
        <v>3256</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11789352</v>
      </c>
      <c r="BO24" s="408"/>
      <c r="BP24" s="408"/>
      <c r="BQ24" s="408"/>
      <c r="BR24" s="408"/>
      <c r="BS24" s="408"/>
      <c r="BT24" s="408"/>
      <c r="BU24" s="409"/>
      <c r="BV24" s="407">
        <v>11866162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2</v>
      </c>
      <c r="M25" s="459"/>
      <c r="N25" s="459"/>
      <c r="O25" s="459"/>
      <c r="P25" s="501"/>
      <c r="Q25" s="458">
        <v>7760</v>
      </c>
      <c r="R25" s="459"/>
      <c r="S25" s="459"/>
      <c r="T25" s="459"/>
      <c r="U25" s="459"/>
      <c r="V25" s="501"/>
      <c r="W25" s="553"/>
      <c r="X25" s="554"/>
      <c r="Y25" s="555"/>
      <c r="Z25" s="457" t="s">
        <v>165</v>
      </c>
      <c r="AA25" s="437"/>
      <c r="AB25" s="437"/>
      <c r="AC25" s="437"/>
      <c r="AD25" s="437"/>
      <c r="AE25" s="437"/>
      <c r="AF25" s="437"/>
      <c r="AG25" s="438"/>
      <c r="AH25" s="458">
        <v>244</v>
      </c>
      <c r="AI25" s="459"/>
      <c r="AJ25" s="459"/>
      <c r="AK25" s="459"/>
      <c r="AL25" s="501"/>
      <c r="AM25" s="458">
        <v>813496</v>
      </c>
      <c r="AN25" s="459"/>
      <c r="AO25" s="459"/>
      <c r="AP25" s="459"/>
      <c r="AQ25" s="459"/>
      <c r="AR25" s="501"/>
      <c r="AS25" s="458">
        <v>3334</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20188203</v>
      </c>
      <c r="BO25" s="371"/>
      <c r="BP25" s="371"/>
      <c r="BQ25" s="371"/>
      <c r="BR25" s="371"/>
      <c r="BS25" s="371"/>
      <c r="BT25" s="371"/>
      <c r="BU25" s="372"/>
      <c r="BV25" s="370">
        <v>13831316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7180</v>
      </c>
      <c r="R26" s="459"/>
      <c r="S26" s="459"/>
      <c r="T26" s="459"/>
      <c r="U26" s="459"/>
      <c r="V26" s="501"/>
      <c r="W26" s="553"/>
      <c r="X26" s="554"/>
      <c r="Y26" s="555"/>
      <c r="Z26" s="457" t="s">
        <v>168</v>
      </c>
      <c r="AA26" s="559"/>
      <c r="AB26" s="559"/>
      <c r="AC26" s="559"/>
      <c r="AD26" s="559"/>
      <c r="AE26" s="559"/>
      <c r="AF26" s="559"/>
      <c r="AG26" s="560"/>
      <c r="AH26" s="458">
        <v>78</v>
      </c>
      <c r="AI26" s="459"/>
      <c r="AJ26" s="459"/>
      <c r="AK26" s="459"/>
      <c r="AL26" s="501"/>
      <c r="AM26" s="458">
        <v>275496</v>
      </c>
      <c r="AN26" s="459"/>
      <c r="AO26" s="459"/>
      <c r="AP26" s="459"/>
      <c r="AQ26" s="459"/>
      <c r="AR26" s="501"/>
      <c r="AS26" s="458">
        <v>3532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5420</v>
      </c>
      <c r="R27" s="459"/>
      <c r="S27" s="459"/>
      <c r="T27" s="459"/>
      <c r="U27" s="459"/>
      <c r="V27" s="501"/>
      <c r="W27" s="553"/>
      <c r="X27" s="554"/>
      <c r="Y27" s="555"/>
      <c r="Z27" s="457" t="s">
        <v>171</v>
      </c>
      <c r="AA27" s="437"/>
      <c r="AB27" s="437"/>
      <c r="AC27" s="437"/>
      <c r="AD27" s="437"/>
      <c r="AE27" s="437"/>
      <c r="AF27" s="437"/>
      <c r="AG27" s="438"/>
      <c r="AH27" s="458">
        <v>18</v>
      </c>
      <c r="AI27" s="459"/>
      <c r="AJ27" s="459"/>
      <c r="AK27" s="459"/>
      <c r="AL27" s="501"/>
      <c r="AM27" s="458">
        <v>68328</v>
      </c>
      <c r="AN27" s="459"/>
      <c r="AO27" s="459"/>
      <c r="AP27" s="459"/>
      <c r="AQ27" s="459"/>
      <c r="AR27" s="501"/>
      <c r="AS27" s="458">
        <v>3796</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4700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11961995</v>
      </c>
      <c r="BO28" s="371"/>
      <c r="BP28" s="371"/>
      <c r="BQ28" s="371"/>
      <c r="BR28" s="371"/>
      <c r="BS28" s="371"/>
      <c r="BT28" s="371"/>
      <c r="BU28" s="372"/>
      <c r="BV28" s="370">
        <v>11767000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28</v>
      </c>
      <c r="M29" s="459"/>
      <c r="N29" s="459"/>
      <c r="O29" s="459"/>
      <c r="P29" s="501"/>
      <c r="Q29" s="458">
        <v>4500</v>
      </c>
      <c r="R29" s="459"/>
      <c r="S29" s="459"/>
      <c r="T29" s="459"/>
      <c r="U29" s="459"/>
      <c r="V29" s="501"/>
      <c r="W29" s="556"/>
      <c r="X29" s="557"/>
      <c r="Y29" s="558"/>
      <c r="Z29" s="457" t="s">
        <v>177</v>
      </c>
      <c r="AA29" s="437"/>
      <c r="AB29" s="437"/>
      <c r="AC29" s="437"/>
      <c r="AD29" s="437"/>
      <c r="AE29" s="437"/>
      <c r="AF29" s="437"/>
      <c r="AG29" s="438"/>
      <c r="AH29" s="458">
        <v>1247</v>
      </c>
      <c r="AI29" s="459"/>
      <c r="AJ29" s="459"/>
      <c r="AK29" s="459"/>
      <c r="AL29" s="501"/>
      <c r="AM29" s="458">
        <v>4069952</v>
      </c>
      <c r="AN29" s="459"/>
      <c r="AO29" s="459"/>
      <c r="AP29" s="459"/>
      <c r="AQ29" s="459"/>
      <c r="AR29" s="501"/>
      <c r="AS29" s="458">
        <v>3264</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341420</v>
      </c>
      <c r="BO29" s="408"/>
      <c r="BP29" s="408"/>
      <c r="BQ29" s="408"/>
      <c r="BR29" s="408"/>
      <c r="BS29" s="408"/>
      <c r="BT29" s="408"/>
      <c r="BU29" s="409"/>
      <c r="BV29" s="407">
        <v>342607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100.7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12432342</v>
      </c>
      <c r="BO30" s="527"/>
      <c r="BP30" s="527"/>
      <c r="BQ30" s="527"/>
      <c r="BR30" s="527"/>
      <c r="BS30" s="527"/>
      <c r="BT30" s="527"/>
      <c r="BU30" s="528"/>
      <c r="BV30" s="526">
        <v>12112685</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IF('各会計、関係団体の財政状況及び健全化判断比率'!B33="","",'各会計、関係団体の財政状況及び健全化判断比率'!B33)</f>
        <v>熊谷都市計画事業土地区画整理事業特別会計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大里広域市町村圏組合</v>
      </c>
      <c r="BZ34" s="598"/>
      <c r="CA34" s="598"/>
      <c r="CB34" s="598"/>
      <c r="CC34" s="598"/>
      <c r="CD34" s="598"/>
      <c r="CE34" s="598"/>
      <c r="CF34" s="598"/>
      <c r="CG34" s="598"/>
      <c r="CH34" s="598"/>
      <c r="CI34" s="598"/>
      <c r="CJ34" s="598"/>
      <c r="CK34" s="598"/>
      <c r="CL34" s="598"/>
      <c r="CM34" s="598"/>
      <c r="CN34" s="181"/>
      <c r="CO34" s="597">
        <f>IF(CQ34="","",MAX(C34:D43,U34:V43,AM34:AN43,BE34:BF43,BW34:BX43)+1)</f>
        <v>16</v>
      </c>
      <c r="CP34" s="597"/>
      <c r="CQ34" s="598" t="str">
        <f>IF('各会計、関係団体の財政状況及び健全化判断比率'!BS7="","",'各会計、関係団体の財政状況及び健全化判断比率'!BS7)</f>
        <v>熊谷市スポーツ協会</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公共用地先行取得特別会計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駐車場事業特別会計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大里広域市町村圏組合</v>
      </c>
      <c r="BZ35" s="598"/>
      <c r="CA35" s="598"/>
      <c r="CB35" s="598"/>
      <c r="CC35" s="598"/>
      <c r="CD35" s="598"/>
      <c r="CE35" s="598"/>
      <c r="CF35" s="598"/>
      <c r="CG35" s="598"/>
      <c r="CH35" s="598"/>
      <c r="CI35" s="598"/>
      <c r="CJ35" s="598"/>
      <c r="CK35" s="598"/>
      <c r="CL35" s="598"/>
      <c r="CM35" s="598"/>
      <c r="CN35" s="181"/>
      <c r="CO35" s="597">
        <f t="shared" ref="CO35:CO43" si="3">IF(CQ35="","",CO34+1)</f>
        <v>17</v>
      </c>
      <c r="CP35" s="597"/>
      <c r="CQ35" s="598" t="str">
        <f>IF('各会計、関係団体の財政状況及び健全化判断比率'!BS8="","",'各会計、関係団体の財政状況及び健全化判断比率'!BS8)</f>
        <v>熊谷市文化振興財団</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荒川北縁水防事務組合</v>
      </c>
      <c r="BZ36" s="598"/>
      <c r="CA36" s="598"/>
      <c r="CB36" s="598"/>
      <c r="CC36" s="598"/>
      <c r="CD36" s="598"/>
      <c r="CE36" s="598"/>
      <c r="CF36" s="598"/>
      <c r="CG36" s="598"/>
      <c r="CH36" s="598"/>
      <c r="CI36" s="598"/>
      <c r="CJ36" s="598"/>
      <c r="CK36" s="598"/>
      <c r="CL36" s="598"/>
      <c r="CM36" s="598"/>
      <c r="CN36" s="181"/>
      <c r="CO36" s="597">
        <f t="shared" si="3"/>
        <v>18</v>
      </c>
      <c r="CP36" s="597"/>
      <c r="CQ36" s="598" t="str">
        <f>IF('各会計、関係団体の財政状況及び健全化判断比率'!BS9="","",'各会計、関係団体の財政状況及び健全化判断比率'!BS9)</f>
        <v>大里地域勤労者福祉サービスセンター</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埼玉県後期高齢者医療広域連合</v>
      </c>
      <c r="BZ37" s="598"/>
      <c r="CA37" s="598"/>
      <c r="CB37" s="598"/>
      <c r="CC37" s="598"/>
      <c r="CD37" s="598"/>
      <c r="CE37" s="598"/>
      <c r="CF37" s="598"/>
      <c r="CG37" s="598"/>
      <c r="CH37" s="598"/>
      <c r="CI37" s="598"/>
      <c r="CJ37" s="598"/>
      <c r="CK37" s="598"/>
      <c r="CL37" s="598"/>
      <c r="CM37" s="598"/>
      <c r="CN37" s="181"/>
      <c r="CO37" s="597">
        <f t="shared" si="3"/>
        <v>19</v>
      </c>
      <c r="CP37" s="597"/>
      <c r="CQ37" s="598" t="str">
        <f>IF('各会計、関係団体の財政状況及び健全化判断比率'!BS10="","",'各会計、関係団体の財政状況及び健全化判断比率'!BS10)</f>
        <v>熊谷市土地開発公社</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埼玉県後期高齢者医療広域連合</v>
      </c>
      <c r="BZ38" s="598"/>
      <c r="CA38" s="598"/>
      <c r="CB38" s="598"/>
      <c r="CC38" s="598"/>
      <c r="CD38" s="598"/>
      <c r="CE38" s="598"/>
      <c r="CF38" s="598"/>
      <c r="CG38" s="598"/>
      <c r="CH38" s="598"/>
      <c r="CI38" s="598"/>
      <c r="CJ38" s="598"/>
      <c r="CK38" s="598"/>
      <c r="CL38" s="598"/>
      <c r="CM38" s="598"/>
      <c r="CN38" s="181"/>
      <c r="CO38" s="597">
        <f t="shared" si="3"/>
        <v>20</v>
      </c>
      <c r="CP38" s="597"/>
      <c r="CQ38" s="598" t="str">
        <f>IF('各会計、関係団体の財政状況及び健全化判断比率'!BS11="","",'各会計、関係団体の財政状況及び健全化判断比率'!BS11)</f>
        <v>ティアラ２１</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埼玉県市町村総合事務組合</v>
      </c>
      <c r="BZ39" s="598"/>
      <c r="CA39" s="598"/>
      <c r="CB39" s="598"/>
      <c r="CC39" s="598"/>
      <c r="CD39" s="598"/>
      <c r="CE39" s="598"/>
      <c r="CF39" s="598"/>
      <c r="CG39" s="598"/>
      <c r="CH39" s="598"/>
      <c r="CI39" s="598"/>
      <c r="CJ39" s="598"/>
      <c r="CK39" s="598"/>
      <c r="CL39" s="598"/>
      <c r="CM39" s="598"/>
      <c r="CN39" s="181"/>
      <c r="CO39" s="597">
        <f t="shared" si="3"/>
        <v>21</v>
      </c>
      <c r="CP39" s="597"/>
      <c r="CQ39" s="598" t="str">
        <f>IF('各会計、関係団体の財政状況及び健全化判断比率'!BS12="","",'各会計、関係団体の財政状況及び健全化判断比率'!BS12)</f>
        <v>熊谷市生鮮食料品低温貯蔵センター</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彩の国さいたま人づくり広域連合</v>
      </c>
      <c r="BZ40" s="598"/>
      <c r="CA40" s="598"/>
      <c r="CB40" s="598"/>
      <c r="CC40" s="598"/>
      <c r="CD40" s="598"/>
      <c r="CE40" s="598"/>
      <c r="CF40" s="598"/>
      <c r="CG40" s="598"/>
      <c r="CH40" s="598"/>
      <c r="CI40" s="598"/>
      <c r="CJ40" s="598"/>
      <c r="CK40" s="598"/>
      <c r="CL40" s="598"/>
      <c r="CM40" s="598"/>
      <c r="CN40" s="181"/>
      <c r="CO40" s="597">
        <f t="shared" si="3"/>
        <v>22</v>
      </c>
      <c r="CP40" s="597"/>
      <c r="CQ40" s="598" t="str">
        <f>IF('各会計、関係団体の財政状況及び健全化判断比率'!BS13="","",'各会計、関係団体の財政状況及び健全化判断比率'!BS13)</f>
        <v>まちづくり熊谷</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AzOOopVuLA9MpF/eM/hLpxk5bOA4cYPM2kWHdnEpIgl3fV6brfXBO32I/gi8D1+sap0lEXx834JvoRUvXJ8y0w==" saltValue="Um6QAv+G2Mp4ZAEy8Hw/L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30989683</v>
      </c>
      <c r="S5" s="613"/>
      <c r="T5" s="613"/>
      <c r="U5" s="613"/>
      <c r="V5" s="613"/>
      <c r="W5" s="613"/>
      <c r="X5" s="613"/>
      <c r="Y5" s="614"/>
      <c r="Z5" s="615">
        <v>38.6</v>
      </c>
      <c r="AA5" s="615"/>
      <c r="AB5" s="615"/>
      <c r="AC5" s="615"/>
      <c r="AD5" s="616">
        <v>29154648</v>
      </c>
      <c r="AE5" s="616"/>
      <c r="AF5" s="616"/>
      <c r="AG5" s="616"/>
      <c r="AH5" s="616"/>
      <c r="AI5" s="616"/>
      <c r="AJ5" s="616"/>
      <c r="AK5" s="616"/>
      <c r="AL5" s="617">
        <v>68.400000000000006</v>
      </c>
      <c r="AM5" s="618"/>
      <c r="AN5" s="618"/>
      <c r="AO5" s="619"/>
      <c r="AP5" s="609" t="s">
        <v>216</v>
      </c>
      <c r="AQ5" s="610"/>
      <c r="AR5" s="610"/>
      <c r="AS5" s="610"/>
      <c r="AT5" s="610"/>
      <c r="AU5" s="610"/>
      <c r="AV5" s="610"/>
      <c r="AW5" s="610"/>
      <c r="AX5" s="610"/>
      <c r="AY5" s="610"/>
      <c r="AZ5" s="610"/>
      <c r="BA5" s="610"/>
      <c r="BB5" s="610"/>
      <c r="BC5" s="610"/>
      <c r="BD5" s="610"/>
      <c r="BE5" s="610"/>
      <c r="BF5" s="611"/>
      <c r="BG5" s="623">
        <v>29154371</v>
      </c>
      <c r="BH5" s="624"/>
      <c r="BI5" s="624"/>
      <c r="BJ5" s="624"/>
      <c r="BK5" s="624"/>
      <c r="BL5" s="624"/>
      <c r="BM5" s="624"/>
      <c r="BN5" s="625"/>
      <c r="BO5" s="626">
        <v>94.1</v>
      </c>
      <c r="BP5" s="626"/>
      <c r="BQ5" s="626"/>
      <c r="BR5" s="626"/>
      <c r="BS5" s="627">
        <v>517727</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663669</v>
      </c>
      <c r="S6" s="624"/>
      <c r="T6" s="624"/>
      <c r="U6" s="624"/>
      <c r="V6" s="624"/>
      <c r="W6" s="624"/>
      <c r="X6" s="624"/>
      <c r="Y6" s="625"/>
      <c r="Z6" s="626">
        <v>0.8</v>
      </c>
      <c r="AA6" s="626"/>
      <c r="AB6" s="626"/>
      <c r="AC6" s="626"/>
      <c r="AD6" s="627">
        <v>663669</v>
      </c>
      <c r="AE6" s="627"/>
      <c r="AF6" s="627"/>
      <c r="AG6" s="627"/>
      <c r="AH6" s="627"/>
      <c r="AI6" s="627"/>
      <c r="AJ6" s="627"/>
      <c r="AK6" s="627"/>
      <c r="AL6" s="628">
        <v>1.6</v>
      </c>
      <c r="AM6" s="629"/>
      <c r="AN6" s="629"/>
      <c r="AO6" s="630"/>
      <c r="AP6" s="620" t="s">
        <v>221</v>
      </c>
      <c r="AQ6" s="621"/>
      <c r="AR6" s="621"/>
      <c r="AS6" s="621"/>
      <c r="AT6" s="621"/>
      <c r="AU6" s="621"/>
      <c r="AV6" s="621"/>
      <c r="AW6" s="621"/>
      <c r="AX6" s="621"/>
      <c r="AY6" s="621"/>
      <c r="AZ6" s="621"/>
      <c r="BA6" s="621"/>
      <c r="BB6" s="621"/>
      <c r="BC6" s="621"/>
      <c r="BD6" s="621"/>
      <c r="BE6" s="621"/>
      <c r="BF6" s="622"/>
      <c r="BG6" s="623">
        <v>29154371</v>
      </c>
      <c r="BH6" s="624"/>
      <c r="BI6" s="624"/>
      <c r="BJ6" s="624"/>
      <c r="BK6" s="624"/>
      <c r="BL6" s="624"/>
      <c r="BM6" s="624"/>
      <c r="BN6" s="625"/>
      <c r="BO6" s="626">
        <v>94.1</v>
      </c>
      <c r="BP6" s="626"/>
      <c r="BQ6" s="626"/>
      <c r="BR6" s="626"/>
      <c r="BS6" s="627">
        <v>517727</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431255</v>
      </c>
      <c r="CS6" s="624"/>
      <c r="CT6" s="624"/>
      <c r="CU6" s="624"/>
      <c r="CV6" s="624"/>
      <c r="CW6" s="624"/>
      <c r="CX6" s="624"/>
      <c r="CY6" s="625"/>
      <c r="CZ6" s="617">
        <v>0.6</v>
      </c>
      <c r="DA6" s="618"/>
      <c r="DB6" s="618"/>
      <c r="DC6" s="634"/>
      <c r="DD6" s="632" t="s">
        <v>122</v>
      </c>
      <c r="DE6" s="624"/>
      <c r="DF6" s="624"/>
      <c r="DG6" s="624"/>
      <c r="DH6" s="624"/>
      <c r="DI6" s="624"/>
      <c r="DJ6" s="624"/>
      <c r="DK6" s="624"/>
      <c r="DL6" s="624"/>
      <c r="DM6" s="624"/>
      <c r="DN6" s="624"/>
      <c r="DO6" s="624"/>
      <c r="DP6" s="625"/>
      <c r="DQ6" s="632">
        <v>431255</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9629</v>
      </c>
      <c r="S7" s="624"/>
      <c r="T7" s="624"/>
      <c r="U7" s="624"/>
      <c r="V7" s="624"/>
      <c r="W7" s="624"/>
      <c r="X7" s="624"/>
      <c r="Y7" s="625"/>
      <c r="Z7" s="626">
        <v>0</v>
      </c>
      <c r="AA7" s="626"/>
      <c r="AB7" s="626"/>
      <c r="AC7" s="626"/>
      <c r="AD7" s="627">
        <v>9629</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14063250</v>
      </c>
      <c r="BH7" s="624"/>
      <c r="BI7" s="624"/>
      <c r="BJ7" s="624"/>
      <c r="BK7" s="624"/>
      <c r="BL7" s="624"/>
      <c r="BM7" s="624"/>
      <c r="BN7" s="625"/>
      <c r="BO7" s="626">
        <v>45.4</v>
      </c>
      <c r="BP7" s="626"/>
      <c r="BQ7" s="626"/>
      <c r="BR7" s="626"/>
      <c r="BS7" s="627">
        <v>517727</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6546300</v>
      </c>
      <c r="CS7" s="624"/>
      <c r="CT7" s="624"/>
      <c r="CU7" s="624"/>
      <c r="CV7" s="624"/>
      <c r="CW7" s="624"/>
      <c r="CX7" s="624"/>
      <c r="CY7" s="625"/>
      <c r="CZ7" s="626">
        <v>8.8000000000000007</v>
      </c>
      <c r="DA7" s="626"/>
      <c r="DB7" s="626"/>
      <c r="DC7" s="626"/>
      <c r="DD7" s="632">
        <v>104117</v>
      </c>
      <c r="DE7" s="624"/>
      <c r="DF7" s="624"/>
      <c r="DG7" s="624"/>
      <c r="DH7" s="624"/>
      <c r="DI7" s="624"/>
      <c r="DJ7" s="624"/>
      <c r="DK7" s="624"/>
      <c r="DL7" s="624"/>
      <c r="DM7" s="624"/>
      <c r="DN7" s="624"/>
      <c r="DO7" s="624"/>
      <c r="DP7" s="625"/>
      <c r="DQ7" s="632">
        <v>5706960</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175635</v>
      </c>
      <c r="S8" s="624"/>
      <c r="T8" s="624"/>
      <c r="U8" s="624"/>
      <c r="V8" s="624"/>
      <c r="W8" s="624"/>
      <c r="X8" s="624"/>
      <c r="Y8" s="625"/>
      <c r="Z8" s="626">
        <v>0.2</v>
      </c>
      <c r="AA8" s="626"/>
      <c r="AB8" s="626"/>
      <c r="AC8" s="626"/>
      <c r="AD8" s="627">
        <v>175635</v>
      </c>
      <c r="AE8" s="627"/>
      <c r="AF8" s="627"/>
      <c r="AG8" s="627"/>
      <c r="AH8" s="627"/>
      <c r="AI8" s="627"/>
      <c r="AJ8" s="627"/>
      <c r="AK8" s="627"/>
      <c r="AL8" s="628">
        <v>0.4</v>
      </c>
      <c r="AM8" s="629"/>
      <c r="AN8" s="629"/>
      <c r="AO8" s="630"/>
      <c r="AP8" s="620" t="s">
        <v>227</v>
      </c>
      <c r="AQ8" s="621"/>
      <c r="AR8" s="621"/>
      <c r="AS8" s="621"/>
      <c r="AT8" s="621"/>
      <c r="AU8" s="621"/>
      <c r="AV8" s="621"/>
      <c r="AW8" s="621"/>
      <c r="AX8" s="621"/>
      <c r="AY8" s="621"/>
      <c r="AZ8" s="621"/>
      <c r="BA8" s="621"/>
      <c r="BB8" s="621"/>
      <c r="BC8" s="621"/>
      <c r="BD8" s="621"/>
      <c r="BE8" s="621"/>
      <c r="BF8" s="622"/>
      <c r="BG8" s="623">
        <v>352901</v>
      </c>
      <c r="BH8" s="624"/>
      <c r="BI8" s="624"/>
      <c r="BJ8" s="624"/>
      <c r="BK8" s="624"/>
      <c r="BL8" s="624"/>
      <c r="BM8" s="624"/>
      <c r="BN8" s="625"/>
      <c r="BO8" s="626">
        <v>1.1000000000000001</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33932464</v>
      </c>
      <c r="CS8" s="624"/>
      <c r="CT8" s="624"/>
      <c r="CU8" s="624"/>
      <c r="CV8" s="624"/>
      <c r="CW8" s="624"/>
      <c r="CX8" s="624"/>
      <c r="CY8" s="625"/>
      <c r="CZ8" s="626">
        <v>45.4</v>
      </c>
      <c r="DA8" s="626"/>
      <c r="DB8" s="626"/>
      <c r="DC8" s="626"/>
      <c r="DD8" s="632">
        <v>773495</v>
      </c>
      <c r="DE8" s="624"/>
      <c r="DF8" s="624"/>
      <c r="DG8" s="624"/>
      <c r="DH8" s="624"/>
      <c r="DI8" s="624"/>
      <c r="DJ8" s="624"/>
      <c r="DK8" s="624"/>
      <c r="DL8" s="624"/>
      <c r="DM8" s="624"/>
      <c r="DN8" s="624"/>
      <c r="DO8" s="624"/>
      <c r="DP8" s="625"/>
      <c r="DQ8" s="632">
        <v>16836901</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204103</v>
      </c>
      <c r="S9" s="624"/>
      <c r="T9" s="624"/>
      <c r="U9" s="624"/>
      <c r="V9" s="624"/>
      <c r="W9" s="624"/>
      <c r="X9" s="624"/>
      <c r="Y9" s="625"/>
      <c r="Z9" s="626">
        <v>0.3</v>
      </c>
      <c r="AA9" s="626"/>
      <c r="AB9" s="626"/>
      <c r="AC9" s="626"/>
      <c r="AD9" s="627">
        <v>204103</v>
      </c>
      <c r="AE9" s="627"/>
      <c r="AF9" s="627"/>
      <c r="AG9" s="627"/>
      <c r="AH9" s="627"/>
      <c r="AI9" s="627"/>
      <c r="AJ9" s="627"/>
      <c r="AK9" s="627"/>
      <c r="AL9" s="628">
        <v>0.5</v>
      </c>
      <c r="AM9" s="629"/>
      <c r="AN9" s="629"/>
      <c r="AO9" s="630"/>
      <c r="AP9" s="620" t="s">
        <v>230</v>
      </c>
      <c r="AQ9" s="621"/>
      <c r="AR9" s="621"/>
      <c r="AS9" s="621"/>
      <c r="AT9" s="621"/>
      <c r="AU9" s="621"/>
      <c r="AV9" s="621"/>
      <c r="AW9" s="621"/>
      <c r="AX9" s="621"/>
      <c r="AY9" s="621"/>
      <c r="AZ9" s="621"/>
      <c r="BA9" s="621"/>
      <c r="BB9" s="621"/>
      <c r="BC9" s="621"/>
      <c r="BD9" s="621"/>
      <c r="BE9" s="621"/>
      <c r="BF9" s="622"/>
      <c r="BG9" s="623">
        <v>11159599</v>
      </c>
      <c r="BH9" s="624"/>
      <c r="BI9" s="624"/>
      <c r="BJ9" s="624"/>
      <c r="BK9" s="624"/>
      <c r="BL9" s="624"/>
      <c r="BM9" s="624"/>
      <c r="BN9" s="625"/>
      <c r="BO9" s="626">
        <v>36</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6306687</v>
      </c>
      <c r="CS9" s="624"/>
      <c r="CT9" s="624"/>
      <c r="CU9" s="624"/>
      <c r="CV9" s="624"/>
      <c r="CW9" s="624"/>
      <c r="CX9" s="624"/>
      <c r="CY9" s="625"/>
      <c r="CZ9" s="626">
        <v>8.4</v>
      </c>
      <c r="DA9" s="626"/>
      <c r="DB9" s="626"/>
      <c r="DC9" s="626"/>
      <c r="DD9" s="632">
        <v>70886</v>
      </c>
      <c r="DE9" s="624"/>
      <c r="DF9" s="624"/>
      <c r="DG9" s="624"/>
      <c r="DH9" s="624"/>
      <c r="DI9" s="624"/>
      <c r="DJ9" s="624"/>
      <c r="DK9" s="624"/>
      <c r="DL9" s="624"/>
      <c r="DM9" s="624"/>
      <c r="DN9" s="624"/>
      <c r="DO9" s="624"/>
      <c r="DP9" s="625"/>
      <c r="DQ9" s="632">
        <v>5109108</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687669</v>
      </c>
      <c r="BH10" s="624"/>
      <c r="BI10" s="624"/>
      <c r="BJ10" s="624"/>
      <c r="BK10" s="624"/>
      <c r="BL10" s="624"/>
      <c r="BM10" s="624"/>
      <c r="BN10" s="625"/>
      <c r="BO10" s="626">
        <v>2.2000000000000002</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98873</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94397</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4745207</v>
      </c>
      <c r="S11" s="624"/>
      <c r="T11" s="624"/>
      <c r="U11" s="624"/>
      <c r="V11" s="624"/>
      <c r="W11" s="624"/>
      <c r="X11" s="624"/>
      <c r="Y11" s="625"/>
      <c r="Z11" s="628">
        <v>5.9</v>
      </c>
      <c r="AA11" s="629"/>
      <c r="AB11" s="629"/>
      <c r="AC11" s="635"/>
      <c r="AD11" s="632">
        <v>4745207</v>
      </c>
      <c r="AE11" s="624"/>
      <c r="AF11" s="624"/>
      <c r="AG11" s="624"/>
      <c r="AH11" s="624"/>
      <c r="AI11" s="624"/>
      <c r="AJ11" s="624"/>
      <c r="AK11" s="625"/>
      <c r="AL11" s="628">
        <v>11.1</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1863081</v>
      </c>
      <c r="BH11" s="624"/>
      <c r="BI11" s="624"/>
      <c r="BJ11" s="624"/>
      <c r="BK11" s="624"/>
      <c r="BL11" s="624"/>
      <c r="BM11" s="624"/>
      <c r="BN11" s="625"/>
      <c r="BO11" s="626">
        <v>6</v>
      </c>
      <c r="BP11" s="626"/>
      <c r="BQ11" s="626"/>
      <c r="BR11" s="626"/>
      <c r="BS11" s="627">
        <v>517727</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1145439</v>
      </c>
      <c r="CS11" s="624"/>
      <c r="CT11" s="624"/>
      <c r="CU11" s="624"/>
      <c r="CV11" s="624"/>
      <c r="CW11" s="624"/>
      <c r="CX11" s="624"/>
      <c r="CY11" s="625"/>
      <c r="CZ11" s="626">
        <v>1.5</v>
      </c>
      <c r="DA11" s="626"/>
      <c r="DB11" s="626"/>
      <c r="DC11" s="626"/>
      <c r="DD11" s="632">
        <v>171759</v>
      </c>
      <c r="DE11" s="624"/>
      <c r="DF11" s="624"/>
      <c r="DG11" s="624"/>
      <c r="DH11" s="624"/>
      <c r="DI11" s="624"/>
      <c r="DJ11" s="624"/>
      <c r="DK11" s="624"/>
      <c r="DL11" s="624"/>
      <c r="DM11" s="624"/>
      <c r="DN11" s="624"/>
      <c r="DO11" s="624"/>
      <c r="DP11" s="625"/>
      <c r="DQ11" s="632">
        <v>926456</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66179</v>
      </c>
      <c r="S12" s="624"/>
      <c r="T12" s="624"/>
      <c r="U12" s="624"/>
      <c r="V12" s="624"/>
      <c r="W12" s="624"/>
      <c r="X12" s="624"/>
      <c r="Y12" s="625"/>
      <c r="Z12" s="626">
        <v>0.1</v>
      </c>
      <c r="AA12" s="626"/>
      <c r="AB12" s="626"/>
      <c r="AC12" s="626"/>
      <c r="AD12" s="627">
        <v>66179</v>
      </c>
      <c r="AE12" s="627"/>
      <c r="AF12" s="627"/>
      <c r="AG12" s="627"/>
      <c r="AH12" s="627"/>
      <c r="AI12" s="627"/>
      <c r="AJ12" s="627"/>
      <c r="AK12" s="627"/>
      <c r="AL12" s="628">
        <v>0.2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13094954</v>
      </c>
      <c r="BH12" s="624"/>
      <c r="BI12" s="624"/>
      <c r="BJ12" s="624"/>
      <c r="BK12" s="624"/>
      <c r="BL12" s="624"/>
      <c r="BM12" s="624"/>
      <c r="BN12" s="625"/>
      <c r="BO12" s="626">
        <v>42.3</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2956136</v>
      </c>
      <c r="CS12" s="624"/>
      <c r="CT12" s="624"/>
      <c r="CU12" s="624"/>
      <c r="CV12" s="624"/>
      <c r="CW12" s="624"/>
      <c r="CX12" s="624"/>
      <c r="CY12" s="625"/>
      <c r="CZ12" s="626">
        <v>4</v>
      </c>
      <c r="DA12" s="626"/>
      <c r="DB12" s="626"/>
      <c r="DC12" s="626"/>
      <c r="DD12" s="632" t="s">
        <v>122</v>
      </c>
      <c r="DE12" s="624"/>
      <c r="DF12" s="624"/>
      <c r="DG12" s="624"/>
      <c r="DH12" s="624"/>
      <c r="DI12" s="624"/>
      <c r="DJ12" s="624"/>
      <c r="DK12" s="624"/>
      <c r="DL12" s="624"/>
      <c r="DM12" s="624"/>
      <c r="DN12" s="624"/>
      <c r="DO12" s="624"/>
      <c r="DP12" s="625"/>
      <c r="DQ12" s="632">
        <v>1873005</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13022905</v>
      </c>
      <c r="BH13" s="624"/>
      <c r="BI13" s="624"/>
      <c r="BJ13" s="624"/>
      <c r="BK13" s="624"/>
      <c r="BL13" s="624"/>
      <c r="BM13" s="624"/>
      <c r="BN13" s="625"/>
      <c r="BO13" s="626">
        <v>42</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7845739</v>
      </c>
      <c r="CS13" s="624"/>
      <c r="CT13" s="624"/>
      <c r="CU13" s="624"/>
      <c r="CV13" s="624"/>
      <c r="CW13" s="624"/>
      <c r="CX13" s="624"/>
      <c r="CY13" s="625"/>
      <c r="CZ13" s="626">
        <v>10.5</v>
      </c>
      <c r="DA13" s="626"/>
      <c r="DB13" s="626"/>
      <c r="DC13" s="626"/>
      <c r="DD13" s="632">
        <v>3007740</v>
      </c>
      <c r="DE13" s="624"/>
      <c r="DF13" s="624"/>
      <c r="DG13" s="624"/>
      <c r="DH13" s="624"/>
      <c r="DI13" s="624"/>
      <c r="DJ13" s="624"/>
      <c r="DK13" s="624"/>
      <c r="DL13" s="624"/>
      <c r="DM13" s="624"/>
      <c r="DN13" s="624"/>
      <c r="DO13" s="624"/>
      <c r="DP13" s="625"/>
      <c r="DQ13" s="632">
        <v>6670236</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6869</v>
      </c>
      <c r="S14" s="624"/>
      <c r="T14" s="624"/>
      <c r="U14" s="624"/>
      <c r="V14" s="624"/>
      <c r="W14" s="624"/>
      <c r="X14" s="624"/>
      <c r="Y14" s="625"/>
      <c r="Z14" s="626">
        <v>0</v>
      </c>
      <c r="AA14" s="626"/>
      <c r="AB14" s="626"/>
      <c r="AC14" s="626"/>
      <c r="AD14" s="627">
        <v>6869</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606845</v>
      </c>
      <c r="BH14" s="624"/>
      <c r="BI14" s="624"/>
      <c r="BJ14" s="624"/>
      <c r="BK14" s="624"/>
      <c r="BL14" s="624"/>
      <c r="BM14" s="624"/>
      <c r="BN14" s="625"/>
      <c r="BO14" s="626">
        <v>2</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2596648</v>
      </c>
      <c r="CS14" s="624"/>
      <c r="CT14" s="624"/>
      <c r="CU14" s="624"/>
      <c r="CV14" s="624"/>
      <c r="CW14" s="624"/>
      <c r="CX14" s="624"/>
      <c r="CY14" s="625"/>
      <c r="CZ14" s="626">
        <v>3.5</v>
      </c>
      <c r="DA14" s="626"/>
      <c r="DB14" s="626"/>
      <c r="DC14" s="626"/>
      <c r="DD14" s="632">
        <v>195614</v>
      </c>
      <c r="DE14" s="624"/>
      <c r="DF14" s="624"/>
      <c r="DG14" s="624"/>
      <c r="DH14" s="624"/>
      <c r="DI14" s="624"/>
      <c r="DJ14" s="624"/>
      <c r="DK14" s="624"/>
      <c r="DL14" s="624"/>
      <c r="DM14" s="624"/>
      <c r="DN14" s="624"/>
      <c r="DO14" s="624"/>
      <c r="DP14" s="625"/>
      <c r="DQ14" s="632">
        <v>2493734</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1389322</v>
      </c>
      <c r="BH15" s="624"/>
      <c r="BI15" s="624"/>
      <c r="BJ15" s="624"/>
      <c r="BK15" s="624"/>
      <c r="BL15" s="624"/>
      <c r="BM15" s="624"/>
      <c r="BN15" s="625"/>
      <c r="BO15" s="626">
        <v>4.5</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8590883</v>
      </c>
      <c r="CS15" s="624"/>
      <c r="CT15" s="624"/>
      <c r="CU15" s="624"/>
      <c r="CV15" s="624"/>
      <c r="CW15" s="624"/>
      <c r="CX15" s="624"/>
      <c r="CY15" s="625"/>
      <c r="CZ15" s="626">
        <v>11.5</v>
      </c>
      <c r="DA15" s="626"/>
      <c r="DB15" s="626"/>
      <c r="DC15" s="626"/>
      <c r="DD15" s="632">
        <v>3116863</v>
      </c>
      <c r="DE15" s="624"/>
      <c r="DF15" s="624"/>
      <c r="DG15" s="624"/>
      <c r="DH15" s="624"/>
      <c r="DI15" s="624"/>
      <c r="DJ15" s="624"/>
      <c r="DK15" s="624"/>
      <c r="DL15" s="624"/>
      <c r="DM15" s="624"/>
      <c r="DN15" s="624"/>
      <c r="DO15" s="624"/>
      <c r="DP15" s="625"/>
      <c r="DQ15" s="632">
        <v>5775123</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121453</v>
      </c>
      <c r="S16" s="624"/>
      <c r="T16" s="624"/>
      <c r="U16" s="624"/>
      <c r="V16" s="624"/>
      <c r="W16" s="624"/>
      <c r="X16" s="624"/>
      <c r="Y16" s="625"/>
      <c r="Z16" s="626">
        <v>0.2</v>
      </c>
      <c r="AA16" s="626"/>
      <c r="AB16" s="626"/>
      <c r="AC16" s="626"/>
      <c r="AD16" s="627">
        <v>121453</v>
      </c>
      <c r="AE16" s="627"/>
      <c r="AF16" s="627"/>
      <c r="AG16" s="627"/>
      <c r="AH16" s="627"/>
      <c r="AI16" s="627"/>
      <c r="AJ16" s="627"/>
      <c r="AK16" s="627"/>
      <c r="AL16" s="628">
        <v>0.3</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426105</v>
      </c>
      <c r="S17" s="624"/>
      <c r="T17" s="624"/>
      <c r="U17" s="624"/>
      <c r="V17" s="624"/>
      <c r="W17" s="624"/>
      <c r="X17" s="624"/>
      <c r="Y17" s="625"/>
      <c r="Z17" s="626">
        <v>0.5</v>
      </c>
      <c r="AA17" s="626"/>
      <c r="AB17" s="626"/>
      <c r="AC17" s="626"/>
      <c r="AD17" s="627">
        <v>426105</v>
      </c>
      <c r="AE17" s="627"/>
      <c r="AF17" s="627"/>
      <c r="AG17" s="627"/>
      <c r="AH17" s="627"/>
      <c r="AI17" s="627"/>
      <c r="AJ17" s="627"/>
      <c r="AK17" s="627"/>
      <c r="AL17" s="628">
        <v>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4290358</v>
      </c>
      <c r="CS17" s="624"/>
      <c r="CT17" s="624"/>
      <c r="CU17" s="624"/>
      <c r="CV17" s="624"/>
      <c r="CW17" s="624"/>
      <c r="CX17" s="624"/>
      <c r="CY17" s="625"/>
      <c r="CZ17" s="626">
        <v>5.7</v>
      </c>
      <c r="DA17" s="626"/>
      <c r="DB17" s="626"/>
      <c r="DC17" s="626"/>
      <c r="DD17" s="632" t="s">
        <v>122</v>
      </c>
      <c r="DE17" s="624"/>
      <c r="DF17" s="624"/>
      <c r="DG17" s="624"/>
      <c r="DH17" s="624"/>
      <c r="DI17" s="624"/>
      <c r="DJ17" s="624"/>
      <c r="DK17" s="624"/>
      <c r="DL17" s="624"/>
      <c r="DM17" s="624"/>
      <c r="DN17" s="624"/>
      <c r="DO17" s="624"/>
      <c r="DP17" s="625"/>
      <c r="DQ17" s="632">
        <v>4271653</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211902</v>
      </c>
      <c r="S18" s="624"/>
      <c r="T18" s="624"/>
      <c r="U18" s="624"/>
      <c r="V18" s="624"/>
      <c r="W18" s="624"/>
      <c r="X18" s="624"/>
      <c r="Y18" s="625"/>
      <c r="Z18" s="626">
        <v>0.3</v>
      </c>
      <c r="AA18" s="626"/>
      <c r="AB18" s="626"/>
      <c r="AC18" s="626"/>
      <c r="AD18" s="627">
        <v>211902</v>
      </c>
      <c r="AE18" s="627"/>
      <c r="AF18" s="627"/>
      <c r="AG18" s="627"/>
      <c r="AH18" s="627"/>
      <c r="AI18" s="627"/>
      <c r="AJ18" s="627"/>
      <c r="AK18" s="627"/>
      <c r="AL18" s="628">
        <v>0.5</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194540</v>
      </c>
      <c r="S19" s="624"/>
      <c r="T19" s="624"/>
      <c r="U19" s="624"/>
      <c r="V19" s="624"/>
      <c r="W19" s="624"/>
      <c r="X19" s="624"/>
      <c r="Y19" s="625"/>
      <c r="Z19" s="626">
        <v>0.2</v>
      </c>
      <c r="AA19" s="626"/>
      <c r="AB19" s="626"/>
      <c r="AC19" s="626"/>
      <c r="AD19" s="627">
        <v>194540</v>
      </c>
      <c r="AE19" s="627"/>
      <c r="AF19" s="627"/>
      <c r="AG19" s="627"/>
      <c r="AH19" s="627"/>
      <c r="AI19" s="627"/>
      <c r="AJ19" s="627"/>
      <c r="AK19" s="627"/>
      <c r="AL19" s="628">
        <v>0.5</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1835312</v>
      </c>
      <c r="BH19" s="624"/>
      <c r="BI19" s="624"/>
      <c r="BJ19" s="624"/>
      <c r="BK19" s="624"/>
      <c r="BL19" s="624"/>
      <c r="BM19" s="624"/>
      <c r="BN19" s="625"/>
      <c r="BO19" s="626">
        <v>5.9</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17362</v>
      </c>
      <c r="S20" s="624"/>
      <c r="T20" s="624"/>
      <c r="U20" s="624"/>
      <c r="V20" s="624"/>
      <c r="W20" s="624"/>
      <c r="X20" s="624"/>
      <c r="Y20" s="625"/>
      <c r="Z20" s="626">
        <v>0</v>
      </c>
      <c r="AA20" s="626"/>
      <c r="AB20" s="626"/>
      <c r="AC20" s="626"/>
      <c r="AD20" s="627">
        <v>17362</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1835312</v>
      </c>
      <c r="BH20" s="624"/>
      <c r="BI20" s="624"/>
      <c r="BJ20" s="624"/>
      <c r="BK20" s="624"/>
      <c r="BL20" s="624"/>
      <c r="BM20" s="624"/>
      <c r="BN20" s="625"/>
      <c r="BO20" s="626">
        <v>5.9</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74740782</v>
      </c>
      <c r="CS20" s="624"/>
      <c r="CT20" s="624"/>
      <c r="CU20" s="624"/>
      <c r="CV20" s="624"/>
      <c r="CW20" s="624"/>
      <c r="CX20" s="624"/>
      <c r="CY20" s="625"/>
      <c r="CZ20" s="626">
        <v>100</v>
      </c>
      <c r="DA20" s="626"/>
      <c r="DB20" s="626"/>
      <c r="DC20" s="626"/>
      <c r="DD20" s="632">
        <v>7440474</v>
      </c>
      <c r="DE20" s="624"/>
      <c r="DF20" s="624"/>
      <c r="DG20" s="624"/>
      <c r="DH20" s="624"/>
      <c r="DI20" s="624"/>
      <c r="DJ20" s="624"/>
      <c r="DK20" s="624"/>
      <c r="DL20" s="624"/>
      <c r="DM20" s="624"/>
      <c r="DN20" s="624"/>
      <c r="DO20" s="624"/>
      <c r="DP20" s="625"/>
      <c r="DQ20" s="632">
        <v>50188828</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6808366</v>
      </c>
      <c r="S21" s="624"/>
      <c r="T21" s="624"/>
      <c r="U21" s="624"/>
      <c r="V21" s="624"/>
      <c r="W21" s="624"/>
      <c r="X21" s="624"/>
      <c r="Y21" s="625"/>
      <c r="Z21" s="626">
        <v>8.5</v>
      </c>
      <c r="AA21" s="626"/>
      <c r="AB21" s="626"/>
      <c r="AC21" s="626"/>
      <c r="AD21" s="627">
        <v>6186232</v>
      </c>
      <c r="AE21" s="627"/>
      <c r="AF21" s="627"/>
      <c r="AG21" s="627"/>
      <c r="AH21" s="627"/>
      <c r="AI21" s="627"/>
      <c r="AJ21" s="627"/>
      <c r="AK21" s="627"/>
      <c r="AL21" s="628">
        <v>14.5</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277</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6186232</v>
      </c>
      <c r="S22" s="624"/>
      <c r="T22" s="624"/>
      <c r="U22" s="624"/>
      <c r="V22" s="624"/>
      <c r="W22" s="624"/>
      <c r="X22" s="624"/>
      <c r="Y22" s="625"/>
      <c r="Z22" s="626">
        <v>7.7</v>
      </c>
      <c r="AA22" s="626"/>
      <c r="AB22" s="626"/>
      <c r="AC22" s="626"/>
      <c r="AD22" s="627">
        <v>6186232</v>
      </c>
      <c r="AE22" s="627"/>
      <c r="AF22" s="627"/>
      <c r="AG22" s="627"/>
      <c r="AH22" s="627"/>
      <c r="AI22" s="627"/>
      <c r="AJ22" s="627"/>
      <c r="AK22" s="627"/>
      <c r="AL22" s="628">
        <v>14.5</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622090</v>
      </c>
      <c r="S23" s="624"/>
      <c r="T23" s="624"/>
      <c r="U23" s="624"/>
      <c r="V23" s="624"/>
      <c r="W23" s="624"/>
      <c r="X23" s="624"/>
      <c r="Y23" s="625"/>
      <c r="Z23" s="626">
        <v>0.8</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1835035</v>
      </c>
      <c r="BH23" s="624"/>
      <c r="BI23" s="624"/>
      <c r="BJ23" s="624"/>
      <c r="BK23" s="624"/>
      <c r="BL23" s="624"/>
      <c r="BM23" s="624"/>
      <c r="BN23" s="625"/>
      <c r="BO23" s="626">
        <v>5.9</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v>44</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37837573</v>
      </c>
      <c r="CS24" s="613"/>
      <c r="CT24" s="613"/>
      <c r="CU24" s="613"/>
      <c r="CV24" s="613"/>
      <c r="CW24" s="613"/>
      <c r="CX24" s="613"/>
      <c r="CY24" s="614"/>
      <c r="CZ24" s="617">
        <v>50.6</v>
      </c>
      <c r="DA24" s="618"/>
      <c r="DB24" s="618"/>
      <c r="DC24" s="634"/>
      <c r="DD24" s="655">
        <v>22638432</v>
      </c>
      <c r="DE24" s="613"/>
      <c r="DF24" s="613"/>
      <c r="DG24" s="613"/>
      <c r="DH24" s="613"/>
      <c r="DI24" s="613"/>
      <c r="DJ24" s="613"/>
      <c r="DK24" s="614"/>
      <c r="DL24" s="655">
        <v>20728872</v>
      </c>
      <c r="DM24" s="613"/>
      <c r="DN24" s="613"/>
      <c r="DO24" s="613"/>
      <c r="DP24" s="613"/>
      <c r="DQ24" s="613"/>
      <c r="DR24" s="613"/>
      <c r="DS24" s="613"/>
      <c r="DT24" s="613"/>
      <c r="DU24" s="613"/>
      <c r="DV24" s="614"/>
      <c r="DW24" s="617">
        <v>47.5</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44428800</v>
      </c>
      <c r="S25" s="624"/>
      <c r="T25" s="624"/>
      <c r="U25" s="624"/>
      <c r="V25" s="624"/>
      <c r="W25" s="624"/>
      <c r="X25" s="624"/>
      <c r="Y25" s="625"/>
      <c r="Z25" s="626">
        <v>55.4</v>
      </c>
      <c r="AA25" s="626"/>
      <c r="AB25" s="626"/>
      <c r="AC25" s="626"/>
      <c r="AD25" s="627">
        <v>41971631</v>
      </c>
      <c r="AE25" s="627"/>
      <c r="AF25" s="627"/>
      <c r="AG25" s="627"/>
      <c r="AH25" s="627"/>
      <c r="AI25" s="627"/>
      <c r="AJ25" s="627"/>
      <c r="AK25" s="627"/>
      <c r="AL25" s="628">
        <v>98.5</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12391136</v>
      </c>
      <c r="CS25" s="644"/>
      <c r="CT25" s="644"/>
      <c r="CU25" s="644"/>
      <c r="CV25" s="644"/>
      <c r="CW25" s="644"/>
      <c r="CX25" s="644"/>
      <c r="CY25" s="645"/>
      <c r="CZ25" s="628">
        <v>16.600000000000001</v>
      </c>
      <c r="DA25" s="656"/>
      <c r="DB25" s="656"/>
      <c r="DC25" s="658"/>
      <c r="DD25" s="632">
        <v>11405053</v>
      </c>
      <c r="DE25" s="644"/>
      <c r="DF25" s="644"/>
      <c r="DG25" s="644"/>
      <c r="DH25" s="644"/>
      <c r="DI25" s="644"/>
      <c r="DJ25" s="644"/>
      <c r="DK25" s="645"/>
      <c r="DL25" s="632">
        <v>11211610</v>
      </c>
      <c r="DM25" s="644"/>
      <c r="DN25" s="644"/>
      <c r="DO25" s="644"/>
      <c r="DP25" s="644"/>
      <c r="DQ25" s="644"/>
      <c r="DR25" s="644"/>
      <c r="DS25" s="644"/>
      <c r="DT25" s="644"/>
      <c r="DU25" s="644"/>
      <c r="DV25" s="645"/>
      <c r="DW25" s="628">
        <v>25.7</v>
      </c>
      <c r="DX25" s="656"/>
      <c r="DY25" s="656"/>
      <c r="DZ25" s="656"/>
      <c r="EA25" s="656"/>
      <c r="EB25" s="656"/>
      <c r="EC25" s="657"/>
    </row>
    <row r="26" spans="2:133" ht="11.25" customHeight="1" x14ac:dyDescent="0.15">
      <c r="B26" s="620" t="s">
        <v>283</v>
      </c>
      <c r="C26" s="621"/>
      <c r="D26" s="621"/>
      <c r="E26" s="621"/>
      <c r="F26" s="621"/>
      <c r="G26" s="621"/>
      <c r="H26" s="621"/>
      <c r="I26" s="621"/>
      <c r="J26" s="621"/>
      <c r="K26" s="621"/>
      <c r="L26" s="621"/>
      <c r="M26" s="621"/>
      <c r="N26" s="621"/>
      <c r="O26" s="621"/>
      <c r="P26" s="621"/>
      <c r="Q26" s="622"/>
      <c r="R26" s="623">
        <v>21479</v>
      </c>
      <c r="S26" s="624"/>
      <c r="T26" s="624"/>
      <c r="U26" s="624"/>
      <c r="V26" s="624"/>
      <c r="W26" s="624"/>
      <c r="X26" s="624"/>
      <c r="Y26" s="625"/>
      <c r="Z26" s="626">
        <v>0</v>
      </c>
      <c r="AA26" s="626"/>
      <c r="AB26" s="626"/>
      <c r="AC26" s="626"/>
      <c r="AD26" s="627">
        <v>21479</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7693868</v>
      </c>
      <c r="CS26" s="624"/>
      <c r="CT26" s="624"/>
      <c r="CU26" s="624"/>
      <c r="CV26" s="624"/>
      <c r="CW26" s="624"/>
      <c r="CX26" s="624"/>
      <c r="CY26" s="625"/>
      <c r="CZ26" s="628">
        <v>10.3</v>
      </c>
      <c r="DA26" s="656"/>
      <c r="DB26" s="656"/>
      <c r="DC26" s="658"/>
      <c r="DD26" s="632">
        <v>7258427</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15">
      <c r="B27" s="620" t="s">
        <v>286</v>
      </c>
      <c r="C27" s="621"/>
      <c r="D27" s="621"/>
      <c r="E27" s="621"/>
      <c r="F27" s="621"/>
      <c r="G27" s="621"/>
      <c r="H27" s="621"/>
      <c r="I27" s="621"/>
      <c r="J27" s="621"/>
      <c r="K27" s="621"/>
      <c r="L27" s="621"/>
      <c r="M27" s="621"/>
      <c r="N27" s="621"/>
      <c r="O27" s="621"/>
      <c r="P27" s="621"/>
      <c r="Q27" s="622"/>
      <c r="R27" s="623">
        <v>279268</v>
      </c>
      <c r="S27" s="624"/>
      <c r="T27" s="624"/>
      <c r="U27" s="624"/>
      <c r="V27" s="624"/>
      <c r="W27" s="624"/>
      <c r="X27" s="624"/>
      <c r="Y27" s="625"/>
      <c r="Z27" s="626">
        <v>0.3</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30989683</v>
      </c>
      <c r="BH27" s="624"/>
      <c r="BI27" s="624"/>
      <c r="BJ27" s="624"/>
      <c r="BK27" s="624"/>
      <c r="BL27" s="624"/>
      <c r="BM27" s="624"/>
      <c r="BN27" s="625"/>
      <c r="BO27" s="626">
        <v>100</v>
      </c>
      <c r="BP27" s="626"/>
      <c r="BQ27" s="626"/>
      <c r="BR27" s="626"/>
      <c r="BS27" s="627">
        <v>517727</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21156079</v>
      </c>
      <c r="CS27" s="644"/>
      <c r="CT27" s="644"/>
      <c r="CU27" s="644"/>
      <c r="CV27" s="644"/>
      <c r="CW27" s="644"/>
      <c r="CX27" s="644"/>
      <c r="CY27" s="645"/>
      <c r="CZ27" s="628">
        <v>28.3</v>
      </c>
      <c r="DA27" s="656"/>
      <c r="DB27" s="656"/>
      <c r="DC27" s="658"/>
      <c r="DD27" s="632">
        <v>6961726</v>
      </c>
      <c r="DE27" s="644"/>
      <c r="DF27" s="644"/>
      <c r="DG27" s="644"/>
      <c r="DH27" s="644"/>
      <c r="DI27" s="644"/>
      <c r="DJ27" s="644"/>
      <c r="DK27" s="645"/>
      <c r="DL27" s="632">
        <v>5251009</v>
      </c>
      <c r="DM27" s="644"/>
      <c r="DN27" s="644"/>
      <c r="DO27" s="644"/>
      <c r="DP27" s="644"/>
      <c r="DQ27" s="644"/>
      <c r="DR27" s="644"/>
      <c r="DS27" s="644"/>
      <c r="DT27" s="644"/>
      <c r="DU27" s="644"/>
      <c r="DV27" s="645"/>
      <c r="DW27" s="628">
        <v>12</v>
      </c>
      <c r="DX27" s="656"/>
      <c r="DY27" s="656"/>
      <c r="DZ27" s="656"/>
      <c r="EA27" s="656"/>
      <c r="EB27" s="656"/>
      <c r="EC27" s="657"/>
    </row>
    <row r="28" spans="2:133" ht="11.25" customHeight="1" x14ac:dyDescent="0.15">
      <c r="B28" s="620" t="s">
        <v>289</v>
      </c>
      <c r="C28" s="621"/>
      <c r="D28" s="621"/>
      <c r="E28" s="621"/>
      <c r="F28" s="621"/>
      <c r="G28" s="621"/>
      <c r="H28" s="621"/>
      <c r="I28" s="621"/>
      <c r="J28" s="621"/>
      <c r="K28" s="621"/>
      <c r="L28" s="621"/>
      <c r="M28" s="621"/>
      <c r="N28" s="621"/>
      <c r="O28" s="621"/>
      <c r="P28" s="621"/>
      <c r="Q28" s="622"/>
      <c r="R28" s="623">
        <v>693940</v>
      </c>
      <c r="S28" s="624"/>
      <c r="T28" s="624"/>
      <c r="U28" s="624"/>
      <c r="V28" s="624"/>
      <c r="W28" s="624"/>
      <c r="X28" s="624"/>
      <c r="Y28" s="625"/>
      <c r="Z28" s="626">
        <v>0.9</v>
      </c>
      <c r="AA28" s="626"/>
      <c r="AB28" s="626"/>
      <c r="AC28" s="626"/>
      <c r="AD28" s="627">
        <v>167053</v>
      </c>
      <c r="AE28" s="627"/>
      <c r="AF28" s="627"/>
      <c r="AG28" s="627"/>
      <c r="AH28" s="627"/>
      <c r="AI28" s="627"/>
      <c r="AJ28" s="627"/>
      <c r="AK28" s="627"/>
      <c r="AL28" s="628">
        <v>0.4</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4290358</v>
      </c>
      <c r="CS28" s="624"/>
      <c r="CT28" s="624"/>
      <c r="CU28" s="624"/>
      <c r="CV28" s="624"/>
      <c r="CW28" s="624"/>
      <c r="CX28" s="624"/>
      <c r="CY28" s="625"/>
      <c r="CZ28" s="628">
        <v>5.7</v>
      </c>
      <c r="DA28" s="656"/>
      <c r="DB28" s="656"/>
      <c r="DC28" s="658"/>
      <c r="DD28" s="632">
        <v>4271653</v>
      </c>
      <c r="DE28" s="624"/>
      <c r="DF28" s="624"/>
      <c r="DG28" s="624"/>
      <c r="DH28" s="624"/>
      <c r="DI28" s="624"/>
      <c r="DJ28" s="624"/>
      <c r="DK28" s="625"/>
      <c r="DL28" s="632">
        <v>4266253</v>
      </c>
      <c r="DM28" s="624"/>
      <c r="DN28" s="624"/>
      <c r="DO28" s="624"/>
      <c r="DP28" s="624"/>
      <c r="DQ28" s="624"/>
      <c r="DR28" s="624"/>
      <c r="DS28" s="624"/>
      <c r="DT28" s="624"/>
      <c r="DU28" s="624"/>
      <c r="DV28" s="625"/>
      <c r="DW28" s="628">
        <v>9.8000000000000007</v>
      </c>
      <c r="DX28" s="656"/>
      <c r="DY28" s="656"/>
      <c r="DZ28" s="656"/>
      <c r="EA28" s="656"/>
      <c r="EB28" s="656"/>
      <c r="EC28" s="657"/>
    </row>
    <row r="29" spans="2:133" ht="11.25" customHeight="1" x14ac:dyDescent="0.15">
      <c r="B29" s="620" t="s">
        <v>291</v>
      </c>
      <c r="C29" s="621"/>
      <c r="D29" s="621"/>
      <c r="E29" s="621"/>
      <c r="F29" s="621"/>
      <c r="G29" s="621"/>
      <c r="H29" s="621"/>
      <c r="I29" s="621"/>
      <c r="J29" s="621"/>
      <c r="K29" s="621"/>
      <c r="L29" s="621"/>
      <c r="M29" s="621"/>
      <c r="N29" s="621"/>
      <c r="O29" s="621"/>
      <c r="P29" s="621"/>
      <c r="Q29" s="622"/>
      <c r="R29" s="623">
        <v>105084</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4290358</v>
      </c>
      <c r="CS29" s="644"/>
      <c r="CT29" s="644"/>
      <c r="CU29" s="644"/>
      <c r="CV29" s="644"/>
      <c r="CW29" s="644"/>
      <c r="CX29" s="644"/>
      <c r="CY29" s="645"/>
      <c r="CZ29" s="628">
        <v>5.7</v>
      </c>
      <c r="DA29" s="656"/>
      <c r="DB29" s="656"/>
      <c r="DC29" s="658"/>
      <c r="DD29" s="632">
        <v>4271653</v>
      </c>
      <c r="DE29" s="644"/>
      <c r="DF29" s="644"/>
      <c r="DG29" s="644"/>
      <c r="DH29" s="644"/>
      <c r="DI29" s="644"/>
      <c r="DJ29" s="644"/>
      <c r="DK29" s="645"/>
      <c r="DL29" s="632">
        <v>4266253</v>
      </c>
      <c r="DM29" s="644"/>
      <c r="DN29" s="644"/>
      <c r="DO29" s="644"/>
      <c r="DP29" s="644"/>
      <c r="DQ29" s="644"/>
      <c r="DR29" s="644"/>
      <c r="DS29" s="644"/>
      <c r="DT29" s="644"/>
      <c r="DU29" s="644"/>
      <c r="DV29" s="645"/>
      <c r="DW29" s="628">
        <v>9.8000000000000007</v>
      </c>
      <c r="DX29" s="656"/>
      <c r="DY29" s="656"/>
      <c r="DZ29" s="656"/>
      <c r="EA29" s="656"/>
      <c r="EB29" s="656"/>
      <c r="EC29" s="657"/>
    </row>
    <row r="30" spans="2:133" ht="11.25" customHeight="1" x14ac:dyDescent="0.15">
      <c r="B30" s="620" t="s">
        <v>293</v>
      </c>
      <c r="C30" s="621"/>
      <c r="D30" s="621"/>
      <c r="E30" s="621"/>
      <c r="F30" s="621"/>
      <c r="G30" s="621"/>
      <c r="H30" s="621"/>
      <c r="I30" s="621"/>
      <c r="J30" s="621"/>
      <c r="K30" s="621"/>
      <c r="L30" s="621"/>
      <c r="M30" s="621"/>
      <c r="N30" s="621"/>
      <c r="O30" s="621"/>
      <c r="P30" s="621"/>
      <c r="Q30" s="622"/>
      <c r="R30" s="623">
        <v>16125834</v>
      </c>
      <c r="S30" s="624"/>
      <c r="T30" s="624"/>
      <c r="U30" s="624"/>
      <c r="V30" s="624"/>
      <c r="W30" s="624"/>
      <c r="X30" s="624"/>
      <c r="Y30" s="625"/>
      <c r="Z30" s="626">
        <v>20.100000000000001</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4236134</v>
      </c>
      <c r="CS30" s="624"/>
      <c r="CT30" s="624"/>
      <c r="CU30" s="624"/>
      <c r="CV30" s="624"/>
      <c r="CW30" s="624"/>
      <c r="CX30" s="624"/>
      <c r="CY30" s="625"/>
      <c r="CZ30" s="628">
        <v>5.7</v>
      </c>
      <c r="DA30" s="656"/>
      <c r="DB30" s="656"/>
      <c r="DC30" s="658"/>
      <c r="DD30" s="632">
        <v>4217455</v>
      </c>
      <c r="DE30" s="624"/>
      <c r="DF30" s="624"/>
      <c r="DG30" s="624"/>
      <c r="DH30" s="624"/>
      <c r="DI30" s="624"/>
      <c r="DJ30" s="624"/>
      <c r="DK30" s="625"/>
      <c r="DL30" s="632">
        <v>4212055</v>
      </c>
      <c r="DM30" s="624"/>
      <c r="DN30" s="624"/>
      <c r="DO30" s="624"/>
      <c r="DP30" s="624"/>
      <c r="DQ30" s="624"/>
      <c r="DR30" s="624"/>
      <c r="DS30" s="624"/>
      <c r="DT30" s="624"/>
      <c r="DU30" s="624"/>
      <c r="DV30" s="625"/>
      <c r="DW30" s="628">
        <v>9.6999999999999993</v>
      </c>
      <c r="DX30" s="656"/>
      <c r="DY30" s="656"/>
      <c r="DZ30" s="656"/>
      <c r="EA30" s="656"/>
      <c r="EB30" s="656"/>
      <c r="EC30" s="657"/>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99.4</v>
      </c>
      <c r="BH31" s="667"/>
      <c r="BI31" s="667"/>
      <c r="BJ31" s="667"/>
      <c r="BK31" s="667"/>
      <c r="BL31" s="667"/>
      <c r="BM31" s="618">
        <v>98.8</v>
      </c>
      <c r="BN31" s="667"/>
      <c r="BO31" s="667"/>
      <c r="BP31" s="667"/>
      <c r="BQ31" s="668"/>
      <c r="BR31" s="670">
        <v>99.4</v>
      </c>
      <c r="BS31" s="667"/>
      <c r="BT31" s="667"/>
      <c r="BU31" s="667"/>
      <c r="BV31" s="667"/>
      <c r="BW31" s="667"/>
      <c r="BX31" s="618">
        <v>98.7</v>
      </c>
      <c r="BY31" s="667"/>
      <c r="BZ31" s="667"/>
      <c r="CA31" s="667"/>
      <c r="CB31" s="668"/>
      <c r="CD31" s="663"/>
      <c r="CE31" s="664"/>
      <c r="CF31" s="620" t="s">
        <v>300</v>
      </c>
      <c r="CG31" s="621"/>
      <c r="CH31" s="621"/>
      <c r="CI31" s="621"/>
      <c r="CJ31" s="621"/>
      <c r="CK31" s="621"/>
      <c r="CL31" s="621"/>
      <c r="CM31" s="621"/>
      <c r="CN31" s="621"/>
      <c r="CO31" s="621"/>
      <c r="CP31" s="621"/>
      <c r="CQ31" s="622"/>
      <c r="CR31" s="623">
        <v>54224</v>
      </c>
      <c r="CS31" s="644"/>
      <c r="CT31" s="644"/>
      <c r="CU31" s="644"/>
      <c r="CV31" s="644"/>
      <c r="CW31" s="644"/>
      <c r="CX31" s="644"/>
      <c r="CY31" s="645"/>
      <c r="CZ31" s="628">
        <v>0.1</v>
      </c>
      <c r="DA31" s="656"/>
      <c r="DB31" s="656"/>
      <c r="DC31" s="658"/>
      <c r="DD31" s="632">
        <v>54198</v>
      </c>
      <c r="DE31" s="644"/>
      <c r="DF31" s="644"/>
      <c r="DG31" s="644"/>
      <c r="DH31" s="644"/>
      <c r="DI31" s="644"/>
      <c r="DJ31" s="644"/>
      <c r="DK31" s="645"/>
      <c r="DL31" s="632">
        <v>54198</v>
      </c>
      <c r="DM31" s="644"/>
      <c r="DN31" s="644"/>
      <c r="DO31" s="644"/>
      <c r="DP31" s="644"/>
      <c r="DQ31" s="644"/>
      <c r="DR31" s="644"/>
      <c r="DS31" s="644"/>
      <c r="DT31" s="644"/>
      <c r="DU31" s="644"/>
      <c r="DV31" s="645"/>
      <c r="DW31" s="628">
        <v>0.1</v>
      </c>
      <c r="DX31" s="656"/>
      <c r="DY31" s="656"/>
      <c r="DZ31" s="656"/>
      <c r="EA31" s="656"/>
      <c r="EB31" s="656"/>
      <c r="EC31" s="657"/>
    </row>
    <row r="32" spans="2:133" ht="11.25" customHeight="1" x14ac:dyDescent="0.15">
      <c r="B32" s="620" t="s">
        <v>301</v>
      </c>
      <c r="C32" s="621"/>
      <c r="D32" s="621"/>
      <c r="E32" s="621"/>
      <c r="F32" s="621"/>
      <c r="G32" s="621"/>
      <c r="H32" s="621"/>
      <c r="I32" s="621"/>
      <c r="J32" s="621"/>
      <c r="K32" s="621"/>
      <c r="L32" s="621"/>
      <c r="M32" s="621"/>
      <c r="N32" s="621"/>
      <c r="O32" s="621"/>
      <c r="P32" s="621"/>
      <c r="Q32" s="622"/>
      <c r="R32" s="623">
        <v>5370206</v>
      </c>
      <c r="S32" s="624"/>
      <c r="T32" s="624"/>
      <c r="U32" s="624"/>
      <c r="V32" s="624"/>
      <c r="W32" s="624"/>
      <c r="X32" s="624"/>
      <c r="Y32" s="625"/>
      <c r="Z32" s="626">
        <v>6.7</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99.4</v>
      </c>
      <c r="BH32" s="644"/>
      <c r="BI32" s="644"/>
      <c r="BJ32" s="644"/>
      <c r="BK32" s="644"/>
      <c r="BL32" s="644"/>
      <c r="BM32" s="629">
        <v>98.4</v>
      </c>
      <c r="BN32" s="644"/>
      <c r="BO32" s="644"/>
      <c r="BP32" s="644"/>
      <c r="BQ32" s="669"/>
      <c r="BR32" s="680">
        <v>99.3</v>
      </c>
      <c r="BS32" s="644"/>
      <c r="BT32" s="644"/>
      <c r="BU32" s="644"/>
      <c r="BV32" s="644"/>
      <c r="BW32" s="644"/>
      <c r="BX32" s="629">
        <v>98.3</v>
      </c>
      <c r="BY32" s="644"/>
      <c r="BZ32" s="644"/>
      <c r="CA32" s="644"/>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6"/>
      <c r="DB32" s="656"/>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6"/>
      <c r="DY32" s="656"/>
      <c r="DZ32" s="656"/>
      <c r="EA32" s="656"/>
      <c r="EB32" s="656"/>
      <c r="EC32" s="657"/>
    </row>
    <row r="33" spans="2:133" ht="11.25" customHeight="1" x14ac:dyDescent="0.15">
      <c r="B33" s="620" t="s">
        <v>305</v>
      </c>
      <c r="C33" s="621"/>
      <c r="D33" s="621"/>
      <c r="E33" s="621"/>
      <c r="F33" s="621"/>
      <c r="G33" s="621"/>
      <c r="H33" s="621"/>
      <c r="I33" s="621"/>
      <c r="J33" s="621"/>
      <c r="K33" s="621"/>
      <c r="L33" s="621"/>
      <c r="M33" s="621"/>
      <c r="N33" s="621"/>
      <c r="O33" s="621"/>
      <c r="P33" s="621"/>
      <c r="Q33" s="622"/>
      <c r="R33" s="623">
        <v>110474</v>
      </c>
      <c r="S33" s="624"/>
      <c r="T33" s="624"/>
      <c r="U33" s="624"/>
      <c r="V33" s="624"/>
      <c r="W33" s="624"/>
      <c r="X33" s="624"/>
      <c r="Y33" s="625"/>
      <c r="Z33" s="626">
        <v>0.1</v>
      </c>
      <c r="AA33" s="626"/>
      <c r="AB33" s="626"/>
      <c r="AC33" s="626"/>
      <c r="AD33" s="627">
        <v>53046</v>
      </c>
      <c r="AE33" s="627"/>
      <c r="AF33" s="627"/>
      <c r="AG33" s="627"/>
      <c r="AH33" s="627"/>
      <c r="AI33" s="627"/>
      <c r="AJ33" s="627"/>
      <c r="AK33" s="627"/>
      <c r="AL33" s="628">
        <v>0.1</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99.4</v>
      </c>
      <c r="BH33" s="682"/>
      <c r="BI33" s="682"/>
      <c r="BJ33" s="682"/>
      <c r="BK33" s="682"/>
      <c r="BL33" s="682"/>
      <c r="BM33" s="683">
        <v>99.2</v>
      </c>
      <c r="BN33" s="682"/>
      <c r="BO33" s="682"/>
      <c r="BP33" s="682"/>
      <c r="BQ33" s="684"/>
      <c r="BR33" s="681">
        <v>99.4</v>
      </c>
      <c r="BS33" s="682"/>
      <c r="BT33" s="682"/>
      <c r="BU33" s="682"/>
      <c r="BV33" s="682"/>
      <c r="BW33" s="682"/>
      <c r="BX33" s="683">
        <v>99</v>
      </c>
      <c r="BY33" s="682"/>
      <c r="BZ33" s="682"/>
      <c r="CA33" s="682"/>
      <c r="CB33" s="684"/>
      <c r="CD33" s="620" t="s">
        <v>307</v>
      </c>
      <c r="CE33" s="621"/>
      <c r="CF33" s="621"/>
      <c r="CG33" s="621"/>
      <c r="CH33" s="621"/>
      <c r="CI33" s="621"/>
      <c r="CJ33" s="621"/>
      <c r="CK33" s="621"/>
      <c r="CL33" s="621"/>
      <c r="CM33" s="621"/>
      <c r="CN33" s="621"/>
      <c r="CO33" s="621"/>
      <c r="CP33" s="621"/>
      <c r="CQ33" s="622"/>
      <c r="CR33" s="623">
        <v>29462735</v>
      </c>
      <c r="CS33" s="644"/>
      <c r="CT33" s="644"/>
      <c r="CU33" s="644"/>
      <c r="CV33" s="644"/>
      <c r="CW33" s="644"/>
      <c r="CX33" s="644"/>
      <c r="CY33" s="645"/>
      <c r="CZ33" s="628">
        <v>39.4</v>
      </c>
      <c r="DA33" s="656"/>
      <c r="DB33" s="656"/>
      <c r="DC33" s="658"/>
      <c r="DD33" s="632">
        <v>23564788</v>
      </c>
      <c r="DE33" s="644"/>
      <c r="DF33" s="644"/>
      <c r="DG33" s="644"/>
      <c r="DH33" s="644"/>
      <c r="DI33" s="644"/>
      <c r="DJ33" s="644"/>
      <c r="DK33" s="645"/>
      <c r="DL33" s="632">
        <v>17470378</v>
      </c>
      <c r="DM33" s="644"/>
      <c r="DN33" s="644"/>
      <c r="DO33" s="644"/>
      <c r="DP33" s="644"/>
      <c r="DQ33" s="644"/>
      <c r="DR33" s="644"/>
      <c r="DS33" s="644"/>
      <c r="DT33" s="644"/>
      <c r="DU33" s="644"/>
      <c r="DV33" s="645"/>
      <c r="DW33" s="628">
        <v>40</v>
      </c>
      <c r="DX33" s="656"/>
      <c r="DY33" s="656"/>
      <c r="DZ33" s="656"/>
      <c r="EA33" s="656"/>
      <c r="EB33" s="656"/>
      <c r="EC33" s="657"/>
    </row>
    <row r="34" spans="2:133" ht="11.25" customHeight="1" x14ac:dyDescent="0.15">
      <c r="B34" s="620" t="s">
        <v>308</v>
      </c>
      <c r="C34" s="621"/>
      <c r="D34" s="621"/>
      <c r="E34" s="621"/>
      <c r="F34" s="621"/>
      <c r="G34" s="621"/>
      <c r="H34" s="621"/>
      <c r="I34" s="621"/>
      <c r="J34" s="621"/>
      <c r="K34" s="621"/>
      <c r="L34" s="621"/>
      <c r="M34" s="621"/>
      <c r="N34" s="621"/>
      <c r="O34" s="621"/>
      <c r="P34" s="621"/>
      <c r="Q34" s="622"/>
      <c r="R34" s="623">
        <v>65460</v>
      </c>
      <c r="S34" s="624"/>
      <c r="T34" s="624"/>
      <c r="U34" s="624"/>
      <c r="V34" s="624"/>
      <c r="W34" s="624"/>
      <c r="X34" s="624"/>
      <c r="Y34" s="625"/>
      <c r="Z34" s="626">
        <v>0.1</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9934946</v>
      </c>
      <c r="CS34" s="624"/>
      <c r="CT34" s="624"/>
      <c r="CU34" s="624"/>
      <c r="CV34" s="624"/>
      <c r="CW34" s="624"/>
      <c r="CX34" s="624"/>
      <c r="CY34" s="625"/>
      <c r="CZ34" s="628">
        <v>13.3</v>
      </c>
      <c r="DA34" s="656"/>
      <c r="DB34" s="656"/>
      <c r="DC34" s="658"/>
      <c r="DD34" s="632">
        <v>7844784</v>
      </c>
      <c r="DE34" s="624"/>
      <c r="DF34" s="624"/>
      <c r="DG34" s="624"/>
      <c r="DH34" s="624"/>
      <c r="DI34" s="624"/>
      <c r="DJ34" s="624"/>
      <c r="DK34" s="625"/>
      <c r="DL34" s="632">
        <v>7161921</v>
      </c>
      <c r="DM34" s="624"/>
      <c r="DN34" s="624"/>
      <c r="DO34" s="624"/>
      <c r="DP34" s="624"/>
      <c r="DQ34" s="624"/>
      <c r="DR34" s="624"/>
      <c r="DS34" s="624"/>
      <c r="DT34" s="624"/>
      <c r="DU34" s="624"/>
      <c r="DV34" s="625"/>
      <c r="DW34" s="628">
        <v>16.399999999999999</v>
      </c>
      <c r="DX34" s="656"/>
      <c r="DY34" s="656"/>
      <c r="DZ34" s="656"/>
      <c r="EA34" s="656"/>
      <c r="EB34" s="656"/>
      <c r="EC34" s="657"/>
    </row>
    <row r="35" spans="2:133" ht="11.25" customHeight="1" x14ac:dyDescent="0.15">
      <c r="B35" s="620" t="s">
        <v>310</v>
      </c>
      <c r="C35" s="621"/>
      <c r="D35" s="621"/>
      <c r="E35" s="621"/>
      <c r="F35" s="621"/>
      <c r="G35" s="621"/>
      <c r="H35" s="621"/>
      <c r="I35" s="621"/>
      <c r="J35" s="621"/>
      <c r="K35" s="621"/>
      <c r="L35" s="621"/>
      <c r="M35" s="621"/>
      <c r="N35" s="621"/>
      <c r="O35" s="621"/>
      <c r="P35" s="621"/>
      <c r="Q35" s="622"/>
      <c r="R35" s="623">
        <v>41670</v>
      </c>
      <c r="S35" s="624"/>
      <c r="T35" s="624"/>
      <c r="U35" s="624"/>
      <c r="V35" s="624"/>
      <c r="W35" s="624"/>
      <c r="X35" s="624"/>
      <c r="Y35" s="625"/>
      <c r="Z35" s="626">
        <v>0.1</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1016435</v>
      </c>
      <c r="CS35" s="644"/>
      <c r="CT35" s="644"/>
      <c r="CU35" s="644"/>
      <c r="CV35" s="644"/>
      <c r="CW35" s="644"/>
      <c r="CX35" s="644"/>
      <c r="CY35" s="645"/>
      <c r="CZ35" s="628">
        <v>1.4</v>
      </c>
      <c r="DA35" s="656"/>
      <c r="DB35" s="656"/>
      <c r="DC35" s="658"/>
      <c r="DD35" s="632">
        <v>872254</v>
      </c>
      <c r="DE35" s="644"/>
      <c r="DF35" s="644"/>
      <c r="DG35" s="644"/>
      <c r="DH35" s="644"/>
      <c r="DI35" s="644"/>
      <c r="DJ35" s="644"/>
      <c r="DK35" s="645"/>
      <c r="DL35" s="632">
        <v>852640</v>
      </c>
      <c r="DM35" s="644"/>
      <c r="DN35" s="644"/>
      <c r="DO35" s="644"/>
      <c r="DP35" s="644"/>
      <c r="DQ35" s="644"/>
      <c r="DR35" s="644"/>
      <c r="DS35" s="644"/>
      <c r="DT35" s="644"/>
      <c r="DU35" s="644"/>
      <c r="DV35" s="645"/>
      <c r="DW35" s="628">
        <v>2</v>
      </c>
      <c r="DX35" s="656"/>
      <c r="DY35" s="656"/>
      <c r="DZ35" s="656"/>
      <c r="EA35" s="656"/>
      <c r="EB35" s="656"/>
      <c r="EC35" s="657"/>
    </row>
    <row r="36" spans="2:133" ht="11.25" customHeight="1" x14ac:dyDescent="0.15">
      <c r="B36" s="620" t="s">
        <v>314</v>
      </c>
      <c r="C36" s="621"/>
      <c r="D36" s="621"/>
      <c r="E36" s="621"/>
      <c r="F36" s="621"/>
      <c r="G36" s="621"/>
      <c r="H36" s="621"/>
      <c r="I36" s="621"/>
      <c r="J36" s="621"/>
      <c r="K36" s="621"/>
      <c r="L36" s="621"/>
      <c r="M36" s="621"/>
      <c r="N36" s="621"/>
      <c r="O36" s="621"/>
      <c r="P36" s="621"/>
      <c r="Q36" s="622"/>
      <c r="R36" s="623">
        <v>5981071</v>
      </c>
      <c r="S36" s="624"/>
      <c r="T36" s="624"/>
      <c r="U36" s="624"/>
      <c r="V36" s="624"/>
      <c r="W36" s="624"/>
      <c r="X36" s="624"/>
      <c r="Y36" s="625"/>
      <c r="Z36" s="626">
        <v>7.5</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9731177</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t="s">
        <v>122</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8620477</v>
      </c>
      <c r="CS36" s="624"/>
      <c r="CT36" s="624"/>
      <c r="CU36" s="624"/>
      <c r="CV36" s="624"/>
      <c r="CW36" s="624"/>
      <c r="CX36" s="624"/>
      <c r="CY36" s="625"/>
      <c r="CZ36" s="628">
        <v>11.5</v>
      </c>
      <c r="DA36" s="656"/>
      <c r="DB36" s="656"/>
      <c r="DC36" s="658"/>
      <c r="DD36" s="632">
        <v>7393313</v>
      </c>
      <c r="DE36" s="624"/>
      <c r="DF36" s="624"/>
      <c r="DG36" s="624"/>
      <c r="DH36" s="624"/>
      <c r="DI36" s="624"/>
      <c r="DJ36" s="624"/>
      <c r="DK36" s="625"/>
      <c r="DL36" s="632">
        <v>4382785</v>
      </c>
      <c r="DM36" s="624"/>
      <c r="DN36" s="624"/>
      <c r="DO36" s="624"/>
      <c r="DP36" s="624"/>
      <c r="DQ36" s="624"/>
      <c r="DR36" s="624"/>
      <c r="DS36" s="624"/>
      <c r="DT36" s="624"/>
      <c r="DU36" s="624"/>
      <c r="DV36" s="625"/>
      <c r="DW36" s="628">
        <v>10</v>
      </c>
      <c r="DX36" s="656"/>
      <c r="DY36" s="656"/>
      <c r="DZ36" s="656"/>
      <c r="EA36" s="656"/>
      <c r="EB36" s="656"/>
      <c r="EC36" s="657"/>
    </row>
    <row r="37" spans="2:133" ht="11.25" customHeight="1" x14ac:dyDescent="0.15">
      <c r="B37" s="620" t="s">
        <v>318</v>
      </c>
      <c r="C37" s="621"/>
      <c r="D37" s="621"/>
      <c r="E37" s="621"/>
      <c r="F37" s="621"/>
      <c r="G37" s="621"/>
      <c r="H37" s="621"/>
      <c r="I37" s="621"/>
      <c r="J37" s="621"/>
      <c r="K37" s="621"/>
      <c r="L37" s="621"/>
      <c r="M37" s="621"/>
      <c r="N37" s="621"/>
      <c r="O37" s="621"/>
      <c r="P37" s="621"/>
      <c r="Q37" s="622"/>
      <c r="R37" s="623">
        <v>3787339</v>
      </c>
      <c r="S37" s="624"/>
      <c r="T37" s="624"/>
      <c r="U37" s="624"/>
      <c r="V37" s="624"/>
      <c r="W37" s="624"/>
      <c r="X37" s="624"/>
      <c r="Y37" s="625"/>
      <c r="Z37" s="626">
        <v>4.7</v>
      </c>
      <c r="AA37" s="626"/>
      <c r="AB37" s="626"/>
      <c r="AC37" s="626"/>
      <c r="AD37" s="627">
        <v>415934</v>
      </c>
      <c r="AE37" s="627"/>
      <c r="AF37" s="627"/>
      <c r="AG37" s="627"/>
      <c r="AH37" s="627"/>
      <c r="AI37" s="627"/>
      <c r="AJ37" s="627"/>
      <c r="AK37" s="627"/>
      <c r="AL37" s="628">
        <v>1</v>
      </c>
      <c r="AM37" s="629"/>
      <c r="AN37" s="629"/>
      <c r="AO37" s="630"/>
      <c r="AQ37" s="686" t="s">
        <v>319</v>
      </c>
      <c r="AR37" s="687"/>
      <c r="AS37" s="687"/>
      <c r="AT37" s="687"/>
      <c r="AU37" s="687"/>
      <c r="AV37" s="687"/>
      <c r="AW37" s="687"/>
      <c r="AX37" s="687"/>
      <c r="AY37" s="688"/>
      <c r="AZ37" s="623">
        <v>1406024</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-89408</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1903162</v>
      </c>
      <c r="CS37" s="644"/>
      <c r="CT37" s="644"/>
      <c r="CU37" s="644"/>
      <c r="CV37" s="644"/>
      <c r="CW37" s="644"/>
      <c r="CX37" s="644"/>
      <c r="CY37" s="645"/>
      <c r="CZ37" s="628">
        <v>2.5</v>
      </c>
      <c r="DA37" s="656"/>
      <c r="DB37" s="656"/>
      <c r="DC37" s="658"/>
      <c r="DD37" s="632">
        <v>1903162</v>
      </c>
      <c r="DE37" s="644"/>
      <c r="DF37" s="644"/>
      <c r="DG37" s="644"/>
      <c r="DH37" s="644"/>
      <c r="DI37" s="644"/>
      <c r="DJ37" s="644"/>
      <c r="DK37" s="645"/>
      <c r="DL37" s="632">
        <v>1903162</v>
      </c>
      <c r="DM37" s="644"/>
      <c r="DN37" s="644"/>
      <c r="DO37" s="644"/>
      <c r="DP37" s="644"/>
      <c r="DQ37" s="644"/>
      <c r="DR37" s="644"/>
      <c r="DS37" s="644"/>
      <c r="DT37" s="644"/>
      <c r="DU37" s="644"/>
      <c r="DV37" s="645"/>
      <c r="DW37" s="628">
        <v>4.4000000000000004</v>
      </c>
      <c r="DX37" s="656"/>
      <c r="DY37" s="656"/>
      <c r="DZ37" s="656"/>
      <c r="EA37" s="656"/>
      <c r="EB37" s="656"/>
      <c r="EC37" s="657"/>
    </row>
    <row r="38" spans="2:133" ht="11.25" customHeight="1" x14ac:dyDescent="0.15">
      <c r="B38" s="620" t="s">
        <v>322</v>
      </c>
      <c r="C38" s="621"/>
      <c r="D38" s="621"/>
      <c r="E38" s="621"/>
      <c r="F38" s="621"/>
      <c r="G38" s="621"/>
      <c r="H38" s="621"/>
      <c r="I38" s="621"/>
      <c r="J38" s="621"/>
      <c r="K38" s="621"/>
      <c r="L38" s="621"/>
      <c r="M38" s="621"/>
      <c r="N38" s="621"/>
      <c r="O38" s="621"/>
      <c r="P38" s="621"/>
      <c r="Q38" s="622"/>
      <c r="R38" s="623">
        <v>3245300</v>
      </c>
      <c r="S38" s="624"/>
      <c r="T38" s="624"/>
      <c r="U38" s="624"/>
      <c r="V38" s="624"/>
      <c r="W38" s="624"/>
      <c r="X38" s="624"/>
      <c r="Y38" s="625"/>
      <c r="Z38" s="626">
        <v>4</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1140523</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26098</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8107556</v>
      </c>
      <c r="CS38" s="624"/>
      <c r="CT38" s="624"/>
      <c r="CU38" s="624"/>
      <c r="CV38" s="624"/>
      <c r="CW38" s="624"/>
      <c r="CX38" s="624"/>
      <c r="CY38" s="625"/>
      <c r="CZ38" s="628">
        <v>10.8</v>
      </c>
      <c r="DA38" s="656"/>
      <c r="DB38" s="656"/>
      <c r="DC38" s="658"/>
      <c r="DD38" s="632">
        <v>6943603</v>
      </c>
      <c r="DE38" s="624"/>
      <c r="DF38" s="624"/>
      <c r="DG38" s="624"/>
      <c r="DH38" s="624"/>
      <c r="DI38" s="624"/>
      <c r="DJ38" s="624"/>
      <c r="DK38" s="625"/>
      <c r="DL38" s="632">
        <v>5073032</v>
      </c>
      <c r="DM38" s="624"/>
      <c r="DN38" s="624"/>
      <c r="DO38" s="624"/>
      <c r="DP38" s="624"/>
      <c r="DQ38" s="624"/>
      <c r="DR38" s="624"/>
      <c r="DS38" s="624"/>
      <c r="DT38" s="624"/>
      <c r="DU38" s="624"/>
      <c r="DV38" s="625"/>
      <c r="DW38" s="628">
        <v>11.6</v>
      </c>
      <c r="DX38" s="656"/>
      <c r="DY38" s="656"/>
      <c r="DZ38" s="656"/>
      <c r="EA38" s="656"/>
      <c r="EB38" s="656"/>
      <c r="EC38" s="657"/>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217597</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38472</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555135</v>
      </c>
      <c r="CS39" s="644"/>
      <c r="CT39" s="644"/>
      <c r="CU39" s="644"/>
      <c r="CV39" s="644"/>
      <c r="CW39" s="644"/>
      <c r="CX39" s="644"/>
      <c r="CY39" s="645"/>
      <c r="CZ39" s="628">
        <v>0.7</v>
      </c>
      <c r="DA39" s="656"/>
      <c r="DB39" s="656"/>
      <c r="DC39" s="658"/>
      <c r="DD39" s="632">
        <v>509123</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15">
      <c r="B40" s="620" t="s">
        <v>330</v>
      </c>
      <c r="C40" s="621"/>
      <c r="D40" s="621"/>
      <c r="E40" s="621"/>
      <c r="F40" s="621"/>
      <c r="G40" s="621"/>
      <c r="H40" s="621"/>
      <c r="I40" s="621"/>
      <c r="J40" s="621"/>
      <c r="K40" s="621"/>
      <c r="L40" s="621"/>
      <c r="M40" s="621"/>
      <c r="N40" s="621"/>
      <c r="O40" s="621"/>
      <c r="P40" s="621"/>
      <c r="Q40" s="622"/>
      <c r="R40" s="623">
        <v>1000000</v>
      </c>
      <c r="S40" s="624"/>
      <c r="T40" s="624"/>
      <c r="U40" s="624"/>
      <c r="V40" s="624"/>
      <c r="W40" s="624"/>
      <c r="X40" s="624"/>
      <c r="Y40" s="625"/>
      <c r="Z40" s="626">
        <v>1.2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2252</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90</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1228186</v>
      </c>
      <c r="CS40" s="624"/>
      <c r="CT40" s="624"/>
      <c r="CU40" s="624"/>
      <c r="CV40" s="624"/>
      <c r="CW40" s="624"/>
      <c r="CX40" s="624"/>
      <c r="CY40" s="625"/>
      <c r="CZ40" s="628">
        <v>1.6</v>
      </c>
      <c r="DA40" s="656"/>
      <c r="DB40" s="656"/>
      <c r="DC40" s="658"/>
      <c r="DD40" s="632">
        <v>1711</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x14ac:dyDescent="0.15">
      <c r="B41" s="646" t="s">
        <v>335</v>
      </c>
      <c r="C41" s="647"/>
      <c r="D41" s="647"/>
      <c r="E41" s="647"/>
      <c r="F41" s="647"/>
      <c r="G41" s="647"/>
      <c r="H41" s="647"/>
      <c r="I41" s="647"/>
      <c r="J41" s="647"/>
      <c r="K41" s="647"/>
      <c r="L41" s="647"/>
      <c r="M41" s="647"/>
      <c r="N41" s="647"/>
      <c r="O41" s="647"/>
      <c r="P41" s="647"/>
      <c r="Q41" s="648"/>
      <c r="R41" s="695">
        <v>80255925</v>
      </c>
      <c r="S41" s="696"/>
      <c r="T41" s="696"/>
      <c r="U41" s="696"/>
      <c r="V41" s="696"/>
      <c r="W41" s="696"/>
      <c r="X41" s="696"/>
      <c r="Y41" s="700"/>
      <c r="Z41" s="701">
        <v>100</v>
      </c>
      <c r="AA41" s="701"/>
      <c r="AB41" s="701"/>
      <c r="AC41" s="701"/>
      <c r="AD41" s="702">
        <v>42629143</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1767609</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5197172</v>
      </c>
      <c r="BA42" s="696"/>
      <c r="BB42" s="696"/>
      <c r="BC42" s="696"/>
      <c r="BD42" s="682"/>
      <c r="BE42" s="682"/>
      <c r="BF42" s="684"/>
      <c r="BG42" s="675"/>
      <c r="BH42" s="676"/>
      <c r="BI42" s="676"/>
      <c r="BJ42" s="676"/>
      <c r="BK42" s="676"/>
      <c r="BL42" s="224"/>
      <c r="BM42" s="647" t="s">
        <v>340</v>
      </c>
      <c r="BN42" s="647"/>
      <c r="BO42" s="647"/>
      <c r="BP42" s="647"/>
      <c r="BQ42" s="647"/>
      <c r="BR42" s="647"/>
      <c r="BS42" s="647"/>
      <c r="BT42" s="647"/>
      <c r="BU42" s="648"/>
      <c r="BV42" s="695">
        <v>350</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7440474</v>
      </c>
      <c r="CS42" s="644"/>
      <c r="CT42" s="644"/>
      <c r="CU42" s="644"/>
      <c r="CV42" s="644"/>
      <c r="CW42" s="644"/>
      <c r="CX42" s="644"/>
      <c r="CY42" s="645"/>
      <c r="CZ42" s="628">
        <v>10</v>
      </c>
      <c r="DA42" s="656"/>
      <c r="DB42" s="656"/>
      <c r="DC42" s="658"/>
      <c r="DD42" s="632">
        <v>3985608</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326718</v>
      </c>
      <c r="CS43" s="644"/>
      <c r="CT43" s="644"/>
      <c r="CU43" s="644"/>
      <c r="CV43" s="644"/>
      <c r="CW43" s="644"/>
      <c r="CX43" s="644"/>
      <c r="CY43" s="645"/>
      <c r="CZ43" s="628">
        <v>0.4</v>
      </c>
      <c r="DA43" s="656"/>
      <c r="DB43" s="656"/>
      <c r="DC43" s="658"/>
      <c r="DD43" s="632">
        <v>326718</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7440474</v>
      </c>
      <c r="CS44" s="624"/>
      <c r="CT44" s="624"/>
      <c r="CU44" s="624"/>
      <c r="CV44" s="624"/>
      <c r="CW44" s="624"/>
      <c r="CX44" s="624"/>
      <c r="CY44" s="625"/>
      <c r="CZ44" s="628">
        <v>10</v>
      </c>
      <c r="DA44" s="629"/>
      <c r="DB44" s="629"/>
      <c r="DC44" s="635"/>
      <c r="DD44" s="632">
        <v>3985608</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2663033</v>
      </c>
      <c r="CS45" s="644"/>
      <c r="CT45" s="644"/>
      <c r="CU45" s="644"/>
      <c r="CV45" s="644"/>
      <c r="CW45" s="644"/>
      <c r="CX45" s="644"/>
      <c r="CY45" s="645"/>
      <c r="CZ45" s="628">
        <v>3.6</v>
      </c>
      <c r="DA45" s="656"/>
      <c r="DB45" s="656"/>
      <c r="DC45" s="658"/>
      <c r="DD45" s="632">
        <v>683380</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4712473</v>
      </c>
      <c r="CS46" s="624"/>
      <c r="CT46" s="624"/>
      <c r="CU46" s="624"/>
      <c r="CV46" s="624"/>
      <c r="CW46" s="624"/>
      <c r="CX46" s="624"/>
      <c r="CY46" s="625"/>
      <c r="CZ46" s="628">
        <v>6.3</v>
      </c>
      <c r="DA46" s="629"/>
      <c r="DB46" s="629"/>
      <c r="DC46" s="635"/>
      <c r="DD46" s="632">
        <v>3237260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t="s">
        <v>122</v>
      </c>
      <c r="CS47" s="644"/>
      <c r="CT47" s="644"/>
      <c r="CU47" s="644"/>
      <c r="CV47" s="644"/>
      <c r="CW47" s="644"/>
      <c r="CX47" s="644"/>
      <c r="CY47" s="645"/>
      <c r="CZ47" s="628" t="s">
        <v>122</v>
      </c>
      <c r="DA47" s="656"/>
      <c r="DB47" s="656"/>
      <c r="DC47" s="658"/>
      <c r="DD47" s="632" t="s">
        <v>122</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351</v>
      </c>
      <c r="CE49" s="647"/>
      <c r="CF49" s="647"/>
      <c r="CG49" s="647"/>
      <c r="CH49" s="647"/>
      <c r="CI49" s="647"/>
      <c r="CJ49" s="647"/>
      <c r="CK49" s="647"/>
      <c r="CL49" s="647"/>
      <c r="CM49" s="647"/>
      <c r="CN49" s="647"/>
      <c r="CO49" s="647"/>
      <c r="CP49" s="647"/>
      <c r="CQ49" s="648"/>
      <c r="CR49" s="695">
        <v>74740782</v>
      </c>
      <c r="CS49" s="682"/>
      <c r="CT49" s="682"/>
      <c r="CU49" s="682"/>
      <c r="CV49" s="682"/>
      <c r="CW49" s="682"/>
      <c r="CX49" s="682"/>
      <c r="CY49" s="711"/>
      <c r="CZ49" s="703">
        <v>100</v>
      </c>
      <c r="DA49" s="712"/>
      <c r="DB49" s="712"/>
      <c r="DC49" s="713"/>
      <c r="DD49" s="714">
        <v>50188828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wg0adabhnmqP7XHmbdeQFHuasoiGqCLOX/LaVcoRBNVlUcksw1POW1oTvl3IJgvKjcCxJmP96hL7IFdc1UX+cQ==" saltValue="iK5gz2X5elR65PkiIk4As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J1"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80047</v>
      </c>
      <c r="R7" s="753"/>
      <c r="S7" s="753"/>
      <c r="T7" s="753"/>
      <c r="U7" s="753"/>
      <c r="V7" s="753">
        <v>74665</v>
      </c>
      <c r="W7" s="753"/>
      <c r="X7" s="753"/>
      <c r="Y7" s="753"/>
      <c r="Z7" s="753"/>
      <c r="AA7" s="753">
        <v>5381</v>
      </c>
      <c r="AB7" s="753"/>
      <c r="AC7" s="753"/>
      <c r="AD7" s="753"/>
      <c r="AE7" s="754"/>
      <c r="AF7" s="755">
        <v>4543</v>
      </c>
      <c r="AG7" s="756"/>
      <c r="AH7" s="756"/>
      <c r="AI7" s="756"/>
      <c r="AJ7" s="757"/>
      <c r="AK7" s="758">
        <v>42</v>
      </c>
      <c r="AL7" s="759"/>
      <c r="AM7" s="759"/>
      <c r="AN7" s="759"/>
      <c r="AO7" s="759"/>
      <c r="AP7" s="759">
        <v>26769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563</v>
      </c>
      <c r="BT7" s="747"/>
      <c r="BU7" s="747"/>
      <c r="BV7" s="747"/>
      <c r="BW7" s="747"/>
      <c r="BX7" s="747"/>
      <c r="BY7" s="747"/>
      <c r="BZ7" s="747"/>
      <c r="CA7" s="747"/>
      <c r="CB7" s="747"/>
      <c r="CC7" s="747"/>
      <c r="CD7" s="747"/>
      <c r="CE7" s="747"/>
      <c r="CF7" s="747"/>
      <c r="CG7" s="762"/>
      <c r="CH7" s="743">
        <v>97</v>
      </c>
      <c r="CI7" s="744"/>
      <c r="CJ7" s="744"/>
      <c r="CK7" s="744"/>
      <c r="CL7" s="745"/>
      <c r="CM7" s="743">
        <v>156</v>
      </c>
      <c r="CN7" s="744"/>
      <c r="CO7" s="744"/>
      <c r="CP7" s="744"/>
      <c r="CQ7" s="745"/>
      <c r="CR7" s="743">
        <v>65</v>
      </c>
      <c r="CS7" s="744"/>
      <c r="CT7" s="744"/>
      <c r="CU7" s="744"/>
      <c r="CV7" s="745"/>
      <c r="CW7" s="743">
        <v>5</v>
      </c>
      <c r="CX7" s="744"/>
      <c r="CY7" s="744"/>
      <c r="CZ7" s="744"/>
      <c r="DA7" s="745"/>
      <c r="DB7" s="743" t="s">
        <v>488</v>
      </c>
      <c r="DC7" s="744"/>
      <c r="DD7" s="744"/>
      <c r="DE7" s="744"/>
      <c r="DF7" s="745"/>
      <c r="DG7" s="743" t="s">
        <v>554</v>
      </c>
      <c r="DH7" s="744"/>
      <c r="DI7" s="744"/>
      <c r="DJ7" s="744"/>
      <c r="DK7" s="745"/>
      <c r="DL7" s="743" t="s">
        <v>488</v>
      </c>
      <c r="DM7" s="744"/>
      <c r="DN7" s="744"/>
      <c r="DO7" s="744"/>
      <c r="DP7" s="745"/>
      <c r="DQ7" s="743" t="s">
        <v>488</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0</v>
      </c>
      <c r="R8" s="784"/>
      <c r="S8" s="784"/>
      <c r="T8" s="784"/>
      <c r="U8" s="784"/>
      <c r="V8" s="784">
        <v>0</v>
      </c>
      <c r="W8" s="784"/>
      <c r="X8" s="784"/>
      <c r="Y8" s="784"/>
      <c r="Z8" s="784"/>
      <c r="AA8" s="784">
        <v>0</v>
      </c>
      <c r="AB8" s="784"/>
      <c r="AC8" s="784"/>
      <c r="AD8" s="784"/>
      <c r="AE8" s="785"/>
      <c r="AF8" s="786" t="s">
        <v>122</v>
      </c>
      <c r="AG8" s="787"/>
      <c r="AH8" s="787"/>
      <c r="AI8" s="787"/>
      <c r="AJ8" s="788"/>
      <c r="AK8" s="769">
        <v>0</v>
      </c>
      <c r="AL8" s="770"/>
      <c r="AM8" s="770"/>
      <c r="AN8" s="770"/>
      <c r="AO8" s="770"/>
      <c r="AP8" s="770">
        <v>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564</v>
      </c>
      <c r="BT8" s="774"/>
      <c r="BU8" s="774"/>
      <c r="BV8" s="774"/>
      <c r="BW8" s="774"/>
      <c r="BX8" s="774"/>
      <c r="BY8" s="774"/>
      <c r="BZ8" s="774"/>
      <c r="CA8" s="774"/>
      <c r="CB8" s="774"/>
      <c r="CC8" s="774"/>
      <c r="CD8" s="774"/>
      <c r="CE8" s="774"/>
      <c r="CF8" s="774"/>
      <c r="CG8" s="775"/>
      <c r="CH8" s="776">
        <v>7</v>
      </c>
      <c r="CI8" s="777"/>
      <c r="CJ8" s="777"/>
      <c r="CK8" s="777"/>
      <c r="CL8" s="778"/>
      <c r="CM8" s="776">
        <v>342</v>
      </c>
      <c r="CN8" s="777"/>
      <c r="CO8" s="777"/>
      <c r="CP8" s="777"/>
      <c r="CQ8" s="778"/>
      <c r="CR8" s="776">
        <v>200</v>
      </c>
      <c r="CS8" s="777"/>
      <c r="CT8" s="777"/>
      <c r="CU8" s="777"/>
      <c r="CV8" s="778"/>
      <c r="CW8" s="776">
        <v>0</v>
      </c>
      <c r="CX8" s="777"/>
      <c r="CY8" s="777"/>
      <c r="CZ8" s="777"/>
      <c r="DA8" s="778"/>
      <c r="DB8" s="776" t="s">
        <v>488</v>
      </c>
      <c r="DC8" s="777"/>
      <c r="DD8" s="777"/>
      <c r="DE8" s="777"/>
      <c r="DF8" s="778"/>
      <c r="DG8" s="776" t="s">
        <v>488</v>
      </c>
      <c r="DH8" s="777"/>
      <c r="DI8" s="777"/>
      <c r="DJ8" s="777"/>
      <c r="DK8" s="778"/>
      <c r="DL8" s="776" t="s">
        <v>488</v>
      </c>
      <c r="DM8" s="777"/>
      <c r="DN8" s="777"/>
      <c r="DO8" s="777"/>
      <c r="DP8" s="778"/>
      <c r="DQ8" s="776" t="s">
        <v>488</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565</v>
      </c>
      <c r="BT9" s="774"/>
      <c r="BU9" s="774"/>
      <c r="BV9" s="774"/>
      <c r="BW9" s="774"/>
      <c r="BX9" s="774"/>
      <c r="BY9" s="774"/>
      <c r="BZ9" s="774"/>
      <c r="CA9" s="774"/>
      <c r="CB9" s="774"/>
      <c r="CC9" s="774"/>
      <c r="CD9" s="774"/>
      <c r="CE9" s="774"/>
      <c r="CF9" s="774"/>
      <c r="CG9" s="775"/>
      <c r="CH9" s="776">
        <v>-7</v>
      </c>
      <c r="CI9" s="777"/>
      <c r="CJ9" s="777"/>
      <c r="CK9" s="777"/>
      <c r="CL9" s="778"/>
      <c r="CM9" s="776">
        <v>196</v>
      </c>
      <c r="CN9" s="777"/>
      <c r="CO9" s="777"/>
      <c r="CP9" s="777"/>
      <c r="CQ9" s="778"/>
      <c r="CR9" s="776">
        <v>101</v>
      </c>
      <c r="CS9" s="777"/>
      <c r="CT9" s="777"/>
      <c r="CU9" s="777"/>
      <c r="CV9" s="778"/>
      <c r="CW9" s="776">
        <v>10</v>
      </c>
      <c r="CX9" s="777"/>
      <c r="CY9" s="777"/>
      <c r="CZ9" s="777"/>
      <c r="DA9" s="778"/>
      <c r="DB9" s="776" t="s">
        <v>488</v>
      </c>
      <c r="DC9" s="777"/>
      <c r="DD9" s="777"/>
      <c r="DE9" s="777"/>
      <c r="DF9" s="778"/>
      <c r="DG9" s="776" t="s">
        <v>488</v>
      </c>
      <c r="DH9" s="777"/>
      <c r="DI9" s="777"/>
      <c r="DJ9" s="777"/>
      <c r="DK9" s="778"/>
      <c r="DL9" s="776" t="s">
        <v>488</v>
      </c>
      <c r="DM9" s="777"/>
      <c r="DN9" s="777"/>
      <c r="DO9" s="777"/>
      <c r="DP9" s="778"/>
      <c r="DQ9" s="776" t="s">
        <v>488</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566</v>
      </c>
      <c r="BT10" s="774"/>
      <c r="BU10" s="774"/>
      <c r="BV10" s="774"/>
      <c r="BW10" s="774"/>
      <c r="BX10" s="774"/>
      <c r="BY10" s="774"/>
      <c r="BZ10" s="774"/>
      <c r="CA10" s="774"/>
      <c r="CB10" s="774"/>
      <c r="CC10" s="774"/>
      <c r="CD10" s="774"/>
      <c r="CE10" s="774"/>
      <c r="CF10" s="774"/>
      <c r="CG10" s="775"/>
      <c r="CH10" s="776">
        <v>-1</v>
      </c>
      <c r="CI10" s="777"/>
      <c r="CJ10" s="777"/>
      <c r="CK10" s="777"/>
      <c r="CL10" s="778"/>
      <c r="CM10" s="776">
        <v>144</v>
      </c>
      <c r="CN10" s="777"/>
      <c r="CO10" s="777"/>
      <c r="CP10" s="777"/>
      <c r="CQ10" s="778"/>
      <c r="CR10" s="776">
        <v>5</v>
      </c>
      <c r="CS10" s="777"/>
      <c r="CT10" s="777"/>
      <c r="CU10" s="777"/>
      <c r="CV10" s="778"/>
      <c r="CW10" s="776" t="s">
        <v>554</v>
      </c>
      <c r="CX10" s="777"/>
      <c r="CY10" s="777"/>
      <c r="CZ10" s="777"/>
      <c r="DA10" s="778"/>
      <c r="DB10" s="776" t="s">
        <v>488</v>
      </c>
      <c r="DC10" s="777"/>
      <c r="DD10" s="777"/>
      <c r="DE10" s="777"/>
      <c r="DF10" s="778"/>
      <c r="DG10" s="776" t="s">
        <v>488</v>
      </c>
      <c r="DH10" s="777"/>
      <c r="DI10" s="777"/>
      <c r="DJ10" s="777"/>
      <c r="DK10" s="778"/>
      <c r="DL10" s="776" t="s">
        <v>488</v>
      </c>
      <c r="DM10" s="777"/>
      <c r="DN10" s="777"/>
      <c r="DO10" s="777"/>
      <c r="DP10" s="778"/>
      <c r="DQ10" s="776" t="s">
        <v>488</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567</v>
      </c>
      <c r="BT11" s="774"/>
      <c r="BU11" s="774"/>
      <c r="BV11" s="774"/>
      <c r="BW11" s="774"/>
      <c r="BX11" s="774"/>
      <c r="BY11" s="774"/>
      <c r="BZ11" s="774"/>
      <c r="CA11" s="774"/>
      <c r="CB11" s="774"/>
      <c r="CC11" s="774"/>
      <c r="CD11" s="774"/>
      <c r="CE11" s="774"/>
      <c r="CF11" s="774"/>
      <c r="CG11" s="775"/>
      <c r="CH11" s="776">
        <v>74</v>
      </c>
      <c r="CI11" s="777"/>
      <c r="CJ11" s="777"/>
      <c r="CK11" s="777"/>
      <c r="CL11" s="778"/>
      <c r="CM11" s="776">
        <v>1318</v>
      </c>
      <c r="CN11" s="777"/>
      <c r="CO11" s="777"/>
      <c r="CP11" s="777"/>
      <c r="CQ11" s="778"/>
      <c r="CR11" s="776">
        <v>50</v>
      </c>
      <c r="CS11" s="777"/>
      <c r="CT11" s="777"/>
      <c r="CU11" s="777"/>
      <c r="CV11" s="778"/>
      <c r="CW11" s="776">
        <v>30</v>
      </c>
      <c r="CX11" s="777"/>
      <c r="CY11" s="777"/>
      <c r="CZ11" s="777"/>
      <c r="DA11" s="778"/>
      <c r="DB11" s="776">
        <v>909</v>
      </c>
      <c r="DC11" s="777"/>
      <c r="DD11" s="777"/>
      <c r="DE11" s="777"/>
      <c r="DF11" s="778"/>
      <c r="DG11" s="776" t="s">
        <v>488</v>
      </c>
      <c r="DH11" s="777"/>
      <c r="DI11" s="777"/>
      <c r="DJ11" s="777"/>
      <c r="DK11" s="778"/>
      <c r="DL11" s="776" t="s">
        <v>488</v>
      </c>
      <c r="DM11" s="777"/>
      <c r="DN11" s="777"/>
      <c r="DO11" s="777"/>
      <c r="DP11" s="778"/>
      <c r="DQ11" s="776" t="s">
        <v>488</v>
      </c>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568</v>
      </c>
      <c r="BT12" s="774"/>
      <c r="BU12" s="774"/>
      <c r="BV12" s="774"/>
      <c r="BW12" s="774"/>
      <c r="BX12" s="774"/>
      <c r="BY12" s="774"/>
      <c r="BZ12" s="774"/>
      <c r="CA12" s="774"/>
      <c r="CB12" s="774"/>
      <c r="CC12" s="774"/>
      <c r="CD12" s="774"/>
      <c r="CE12" s="774"/>
      <c r="CF12" s="774"/>
      <c r="CG12" s="775"/>
      <c r="CH12" s="776">
        <v>0</v>
      </c>
      <c r="CI12" s="777"/>
      <c r="CJ12" s="777"/>
      <c r="CK12" s="777"/>
      <c r="CL12" s="778"/>
      <c r="CM12" s="776">
        <v>29</v>
      </c>
      <c r="CN12" s="777"/>
      <c r="CO12" s="777"/>
      <c r="CP12" s="777"/>
      <c r="CQ12" s="778"/>
      <c r="CR12" s="776">
        <v>3</v>
      </c>
      <c r="CS12" s="777"/>
      <c r="CT12" s="777"/>
      <c r="CU12" s="777"/>
      <c r="CV12" s="778"/>
      <c r="CW12" s="776" t="s">
        <v>554</v>
      </c>
      <c r="CX12" s="777"/>
      <c r="CY12" s="777"/>
      <c r="CZ12" s="777"/>
      <c r="DA12" s="778"/>
      <c r="DB12" s="776" t="s">
        <v>488</v>
      </c>
      <c r="DC12" s="777"/>
      <c r="DD12" s="777"/>
      <c r="DE12" s="777"/>
      <c r="DF12" s="778"/>
      <c r="DG12" s="776" t="s">
        <v>488</v>
      </c>
      <c r="DH12" s="777"/>
      <c r="DI12" s="777"/>
      <c r="DJ12" s="777"/>
      <c r="DK12" s="778"/>
      <c r="DL12" s="776" t="s">
        <v>488</v>
      </c>
      <c r="DM12" s="777"/>
      <c r="DN12" s="777"/>
      <c r="DO12" s="777"/>
      <c r="DP12" s="778"/>
      <c r="DQ12" s="776" t="s">
        <v>488</v>
      </c>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t="s">
        <v>569</v>
      </c>
      <c r="BT13" s="774"/>
      <c r="BU13" s="774"/>
      <c r="BV13" s="774"/>
      <c r="BW13" s="774"/>
      <c r="BX13" s="774"/>
      <c r="BY13" s="774"/>
      <c r="BZ13" s="774"/>
      <c r="CA13" s="774"/>
      <c r="CB13" s="774"/>
      <c r="CC13" s="774"/>
      <c r="CD13" s="774"/>
      <c r="CE13" s="774"/>
      <c r="CF13" s="774"/>
      <c r="CG13" s="775"/>
      <c r="CH13" s="776">
        <v>-17</v>
      </c>
      <c r="CI13" s="777"/>
      <c r="CJ13" s="777"/>
      <c r="CK13" s="777"/>
      <c r="CL13" s="778"/>
      <c r="CM13" s="776">
        <v>16</v>
      </c>
      <c r="CN13" s="777"/>
      <c r="CO13" s="777"/>
      <c r="CP13" s="777"/>
      <c r="CQ13" s="778"/>
      <c r="CR13" s="776">
        <v>4</v>
      </c>
      <c r="CS13" s="777"/>
      <c r="CT13" s="777"/>
      <c r="CU13" s="777"/>
      <c r="CV13" s="778"/>
      <c r="CW13" s="776" t="s">
        <v>554</v>
      </c>
      <c r="CX13" s="777"/>
      <c r="CY13" s="777"/>
      <c r="CZ13" s="777"/>
      <c r="DA13" s="778"/>
      <c r="DB13" s="776" t="s">
        <v>488</v>
      </c>
      <c r="DC13" s="777"/>
      <c r="DD13" s="777"/>
      <c r="DE13" s="777"/>
      <c r="DF13" s="778"/>
      <c r="DG13" s="776" t="s">
        <v>488</v>
      </c>
      <c r="DH13" s="777"/>
      <c r="DI13" s="777"/>
      <c r="DJ13" s="777"/>
      <c r="DK13" s="778"/>
      <c r="DL13" s="776" t="s">
        <v>488</v>
      </c>
      <c r="DM13" s="777"/>
      <c r="DN13" s="777"/>
      <c r="DO13" s="777"/>
      <c r="DP13" s="778"/>
      <c r="DQ13" s="776" t="s">
        <v>488</v>
      </c>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f>SUM(Q7:U22)</f>
        <v>80047</v>
      </c>
      <c r="R23" s="793"/>
      <c r="S23" s="793"/>
      <c r="T23" s="793"/>
      <c r="U23" s="793"/>
      <c r="V23" s="793">
        <f t="shared" ref="V23" si="0">SUM(V7:Z22)</f>
        <v>74665</v>
      </c>
      <c r="W23" s="793"/>
      <c r="X23" s="793"/>
      <c r="Y23" s="793"/>
      <c r="Z23" s="793"/>
      <c r="AA23" s="793">
        <f t="shared" ref="AA23" si="1">SUM(AA7:AE22)</f>
        <v>5381</v>
      </c>
      <c r="AB23" s="793"/>
      <c r="AC23" s="793"/>
      <c r="AD23" s="793"/>
      <c r="AE23" s="794"/>
      <c r="AF23" s="795">
        <v>4543</v>
      </c>
      <c r="AG23" s="793"/>
      <c r="AH23" s="793"/>
      <c r="AI23" s="793"/>
      <c r="AJ23" s="796"/>
      <c r="AK23" s="797"/>
      <c r="AL23" s="798"/>
      <c r="AM23" s="798"/>
      <c r="AN23" s="798"/>
      <c r="AO23" s="798"/>
      <c r="AP23" s="793">
        <f>SUM(AP7:AT22)</f>
        <v>26769</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19007</v>
      </c>
      <c r="R28" s="823"/>
      <c r="S28" s="823"/>
      <c r="T28" s="823"/>
      <c r="U28" s="823"/>
      <c r="V28" s="823">
        <v>19007</v>
      </c>
      <c r="W28" s="823"/>
      <c r="X28" s="823"/>
      <c r="Y28" s="823"/>
      <c r="Z28" s="823"/>
      <c r="AA28" s="823" t="s">
        <v>554</v>
      </c>
      <c r="AB28" s="823"/>
      <c r="AC28" s="823"/>
      <c r="AD28" s="823"/>
      <c r="AE28" s="824"/>
      <c r="AF28" s="825" t="s">
        <v>122</v>
      </c>
      <c r="AG28" s="823"/>
      <c r="AH28" s="823"/>
      <c r="AI28" s="823"/>
      <c r="AJ28" s="826"/>
      <c r="AK28" s="827">
        <v>1768</v>
      </c>
      <c r="AL28" s="828"/>
      <c r="AM28" s="828"/>
      <c r="AN28" s="828"/>
      <c r="AO28" s="828"/>
      <c r="AP28" s="828" t="s">
        <v>488</v>
      </c>
      <c r="AQ28" s="828"/>
      <c r="AR28" s="828"/>
      <c r="AS28" s="828"/>
      <c r="AT28" s="828"/>
      <c r="AU28" s="828" t="s">
        <v>488</v>
      </c>
      <c r="AV28" s="828"/>
      <c r="AW28" s="828"/>
      <c r="AX28" s="828"/>
      <c r="AY28" s="828"/>
      <c r="AZ28" s="829" t="s">
        <v>488</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15</v>
      </c>
      <c r="R29" s="784"/>
      <c r="S29" s="784"/>
      <c r="T29" s="784"/>
      <c r="U29" s="784"/>
      <c r="V29" s="784">
        <v>15</v>
      </c>
      <c r="W29" s="784"/>
      <c r="X29" s="784"/>
      <c r="Y29" s="784"/>
      <c r="Z29" s="784"/>
      <c r="AA29" s="784" t="s">
        <v>554</v>
      </c>
      <c r="AB29" s="784"/>
      <c r="AC29" s="784"/>
      <c r="AD29" s="784"/>
      <c r="AE29" s="785"/>
      <c r="AF29" s="786" t="s">
        <v>122</v>
      </c>
      <c r="AG29" s="787"/>
      <c r="AH29" s="787"/>
      <c r="AI29" s="787"/>
      <c r="AJ29" s="788"/>
      <c r="AK29" s="834">
        <v>2</v>
      </c>
      <c r="AL29" s="830"/>
      <c r="AM29" s="830"/>
      <c r="AN29" s="830"/>
      <c r="AO29" s="830"/>
      <c r="AP29" s="830" t="s">
        <v>488</v>
      </c>
      <c r="AQ29" s="830"/>
      <c r="AR29" s="830"/>
      <c r="AS29" s="830"/>
      <c r="AT29" s="830"/>
      <c r="AU29" s="830" t="s">
        <v>488</v>
      </c>
      <c r="AV29" s="830"/>
      <c r="AW29" s="830"/>
      <c r="AX29" s="830"/>
      <c r="AY29" s="830"/>
      <c r="AZ29" s="831" t="s">
        <v>488</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2826</v>
      </c>
      <c r="R30" s="784"/>
      <c r="S30" s="784"/>
      <c r="T30" s="784"/>
      <c r="U30" s="784"/>
      <c r="V30" s="784">
        <v>2800</v>
      </c>
      <c r="W30" s="784"/>
      <c r="X30" s="784"/>
      <c r="Y30" s="784"/>
      <c r="Z30" s="784"/>
      <c r="AA30" s="784">
        <v>27</v>
      </c>
      <c r="AB30" s="784"/>
      <c r="AC30" s="784"/>
      <c r="AD30" s="784"/>
      <c r="AE30" s="785"/>
      <c r="AF30" s="786">
        <v>27</v>
      </c>
      <c r="AG30" s="787"/>
      <c r="AH30" s="787"/>
      <c r="AI30" s="787"/>
      <c r="AJ30" s="788"/>
      <c r="AK30" s="834">
        <v>605</v>
      </c>
      <c r="AL30" s="830"/>
      <c r="AM30" s="830"/>
      <c r="AN30" s="830"/>
      <c r="AO30" s="830"/>
      <c r="AP30" s="830" t="s">
        <v>488</v>
      </c>
      <c r="AQ30" s="830"/>
      <c r="AR30" s="830"/>
      <c r="AS30" s="830"/>
      <c r="AT30" s="830"/>
      <c r="AU30" s="830" t="s">
        <v>488</v>
      </c>
      <c r="AV30" s="830"/>
      <c r="AW30" s="830"/>
      <c r="AX30" s="830"/>
      <c r="AY30" s="830"/>
      <c r="AZ30" s="831" t="s">
        <v>488</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4485</v>
      </c>
      <c r="R31" s="784"/>
      <c r="S31" s="784"/>
      <c r="T31" s="784"/>
      <c r="U31" s="784"/>
      <c r="V31" s="784">
        <v>4048</v>
      </c>
      <c r="W31" s="784"/>
      <c r="X31" s="784"/>
      <c r="Y31" s="784"/>
      <c r="Z31" s="784"/>
      <c r="AA31" s="784">
        <v>437</v>
      </c>
      <c r="AB31" s="784"/>
      <c r="AC31" s="784"/>
      <c r="AD31" s="784"/>
      <c r="AE31" s="785"/>
      <c r="AF31" s="786">
        <v>2914</v>
      </c>
      <c r="AG31" s="787"/>
      <c r="AH31" s="787"/>
      <c r="AI31" s="787"/>
      <c r="AJ31" s="788"/>
      <c r="AK31" s="834">
        <v>278</v>
      </c>
      <c r="AL31" s="830"/>
      <c r="AM31" s="830"/>
      <c r="AN31" s="830"/>
      <c r="AO31" s="830"/>
      <c r="AP31" s="830">
        <v>10312</v>
      </c>
      <c r="AQ31" s="830"/>
      <c r="AR31" s="830"/>
      <c r="AS31" s="830"/>
      <c r="AT31" s="830"/>
      <c r="AU31" s="830">
        <v>144</v>
      </c>
      <c r="AV31" s="830"/>
      <c r="AW31" s="830"/>
      <c r="AX31" s="830"/>
      <c r="AY31" s="830"/>
      <c r="AZ31" s="831" t="s">
        <v>554</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4182</v>
      </c>
      <c r="R32" s="784"/>
      <c r="S32" s="784"/>
      <c r="T32" s="784"/>
      <c r="U32" s="784"/>
      <c r="V32" s="784">
        <v>3642</v>
      </c>
      <c r="W32" s="784"/>
      <c r="X32" s="784"/>
      <c r="Y32" s="784"/>
      <c r="Z32" s="784"/>
      <c r="AA32" s="784">
        <v>540</v>
      </c>
      <c r="AB32" s="784"/>
      <c r="AC32" s="784"/>
      <c r="AD32" s="784"/>
      <c r="AE32" s="785"/>
      <c r="AF32" s="786">
        <v>749</v>
      </c>
      <c r="AG32" s="787"/>
      <c r="AH32" s="787"/>
      <c r="AI32" s="787"/>
      <c r="AJ32" s="788"/>
      <c r="AK32" s="834">
        <v>1406</v>
      </c>
      <c r="AL32" s="830"/>
      <c r="AM32" s="830"/>
      <c r="AN32" s="830"/>
      <c r="AO32" s="830"/>
      <c r="AP32" s="830">
        <v>14484</v>
      </c>
      <c r="AQ32" s="830"/>
      <c r="AR32" s="830"/>
      <c r="AS32" s="830"/>
      <c r="AT32" s="830"/>
      <c r="AU32" s="830">
        <v>8256</v>
      </c>
      <c r="AV32" s="830"/>
      <c r="AW32" s="830"/>
      <c r="AX32" s="830"/>
      <c r="AY32" s="830"/>
      <c r="AZ32" s="831" t="s">
        <v>554</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395</v>
      </c>
      <c r="C33" s="781"/>
      <c r="D33" s="781"/>
      <c r="E33" s="781"/>
      <c r="F33" s="781"/>
      <c r="G33" s="781"/>
      <c r="H33" s="781"/>
      <c r="I33" s="781"/>
      <c r="J33" s="781"/>
      <c r="K33" s="781"/>
      <c r="L33" s="781"/>
      <c r="M33" s="781"/>
      <c r="N33" s="781"/>
      <c r="O33" s="781"/>
      <c r="P33" s="782"/>
      <c r="Q33" s="783">
        <v>1718</v>
      </c>
      <c r="R33" s="784"/>
      <c r="S33" s="784"/>
      <c r="T33" s="784"/>
      <c r="U33" s="784"/>
      <c r="V33" s="784">
        <v>1367</v>
      </c>
      <c r="W33" s="784"/>
      <c r="X33" s="784"/>
      <c r="Y33" s="784"/>
      <c r="Z33" s="784"/>
      <c r="AA33" s="784">
        <v>351</v>
      </c>
      <c r="AB33" s="784"/>
      <c r="AC33" s="784"/>
      <c r="AD33" s="784"/>
      <c r="AE33" s="785"/>
      <c r="AF33" s="786">
        <v>2006</v>
      </c>
      <c r="AG33" s="787"/>
      <c r="AH33" s="787"/>
      <c r="AI33" s="787"/>
      <c r="AJ33" s="788"/>
      <c r="AK33" s="834">
        <v>1263</v>
      </c>
      <c r="AL33" s="830"/>
      <c r="AM33" s="830"/>
      <c r="AN33" s="830"/>
      <c r="AO33" s="830"/>
      <c r="AP33" s="830" t="s">
        <v>488</v>
      </c>
      <c r="AQ33" s="830"/>
      <c r="AR33" s="830"/>
      <c r="AS33" s="830"/>
      <c r="AT33" s="830"/>
      <c r="AU33" s="830" t="s">
        <v>554</v>
      </c>
      <c r="AV33" s="830"/>
      <c r="AW33" s="830"/>
      <c r="AX33" s="830"/>
      <c r="AY33" s="830"/>
      <c r="AZ33" s="831" t="s">
        <v>554</v>
      </c>
      <c r="BA33" s="831"/>
      <c r="BB33" s="831"/>
      <c r="BC33" s="831"/>
      <c r="BD33" s="831"/>
      <c r="BE33" s="832" t="s">
        <v>396</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5696</v>
      </c>
      <c r="AG63" s="844"/>
      <c r="AH63" s="844"/>
      <c r="AI63" s="844"/>
      <c r="AJ63" s="845"/>
      <c r="AK63" s="846"/>
      <c r="AL63" s="841"/>
      <c r="AM63" s="841"/>
      <c r="AN63" s="841"/>
      <c r="AO63" s="841"/>
      <c r="AP63" s="844">
        <f>SUM(AP28:AT62)</f>
        <v>24796</v>
      </c>
      <c r="AQ63" s="844"/>
      <c r="AR63" s="844"/>
      <c r="AS63" s="844"/>
      <c r="AT63" s="844"/>
      <c r="AU63" s="844">
        <f>SUM(AU28:AY62)</f>
        <v>8400</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400</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401</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555</v>
      </c>
      <c r="C68" s="870"/>
      <c r="D68" s="870"/>
      <c r="E68" s="870"/>
      <c r="F68" s="870"/>
      <c r="G68" s="870"/>
      <c r="H68" s="870"/>
      <c r="I68" s="870"/>
      <c r="J68" s="870"/>
      <c r="K68" s="870"/>
      <c r="L68" s="870"/>
      <c r="M68" s="870"/>
      <c r="N68" s="870"/>
      <c r="O68" s="870"/>
      <c r="P68" s="871"/>
      <c r="Q68" s="872">
        <v>5313</v>
      </c>
      <c r="R68" s="866"/>
      <c r="S68" s="866"/>
      <c r="T68" s="866"/>
      <c r="U68" s="866"/>
      <c r="V68" s="866">
        <v>4668</v>
      </c>
      <c r="W68" s="866"/>
      <c r="X68" s="866"/>
      <c r="Y68" s="866"/>
      <c r="Z68" s="866"/>
      <c r="AA68" s="866">
        <v>645</v>
      </c>
      <c r="AB68" s="866"/>
      <c r="AC68" s="866"/>
      <c r="AD68" s="866"/>
      <c r="AE68" s="866"/>
      <c r="AF68" s="866">
        <v>645</v>
      </c>
      <c r="AG68" s="866"/>
      <c r="AH68" s="866"/>
      <c r="AI68" s="866"/>
      <c r="AJ68" s="866"/>
      <c r="AK68" s="866">
        <v>276</v>
      </c>
      <c r="AL68" s="866"/>
      <c r="AM68" s="866"/>
      <c r="AN68" s="866"/>
      <c r="AO68" s="866"/>
      <c r="AP68" s="866">
        <v>596</v>
      </c>
      <c r="AQ68" s="866"/>
      <c r="AR68" s="866"/>
      <c r="AS68" s="866"/>
      <c r="AT68" s="866"/>
      <c r="AU68" s="866">
        <v>313</v>
      </c>
      <c r="AV68" s="866"/>
      <c r="AW68" s="866"/>
      <c r="AX68" s="866"/>
      <c r="AY68" s="866"/>
      <c r="AZ68" s="867" t="s">
        <v>560</v>
      </c>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555</v>
      </c>
      <c r="C69" s="874"/>
      <c r="D69" s="874"/>
      <c r="E69" s="874"/>
      <c r="F69" s="874"/>
      <c r="G69" s="874"/>
      <c r="H69" s="874"/>
      <c r="I69" s="874"/>
      <c r="J69" s="874"/>
      <c r="K69" s="874"/>
      <c r="L69" s="874"/>
      <c r="M69" s="874"/>
      <c r="N69" s="874"/>
      <c r="O69" s="874"/>
      <c r="P69" s="875"/>
      <c r="Q69" s="876">
        <v>34160</v>
      </c>
      <c r="R69" s="830"/>
      <c r="S69" s="830"/>
      <c r="T69" s="830"/>
      <c r="U69" s="830"/>
      <c r="V69" s="830">
        <v>33181</v>
      </c>
      <c r="W69" s="830"/>
      <c r="X69" s="830"/>
      <c r="Y69" s="830"/>
      <c r="Z69" s="830"/>
      <c r="AA69" s="830">
        <v>979</v>
      </c>
      <c r="AB69" s="830"/>
      <c r="AC69" s="830"/>
      <c r="AD69" s="830"/>
      <c r="AE69" s="830"/>
      <c r="AF69" s="830">
        <v>979</v>
      </c>
      <c r="AG69" s="830"/>
      <c r="AH69" s="830"/>
      <c r="AI69" s="830"/>
      <c r="AJ69" s="830"/>
      <c r="AK69" s="830">
        <v>475</v>
      </c>
      <c r="AL69" s="830"/>
      <c r="AM69" s="830"/>
      <c r="AN69" s="830"/>
      <c r="AO69" s="830"/>
      <c r="AP69" s="877" t="s">
        <v>554</v>
      </c>
      <c r="AQ69" s="878"/>
      <c r="AR69" s="878"/>
      <c r="AS69" s="878"/>
      <c r="AT69" s="834"/>
      <c r="AU69" s="877" t="s">
        <v>554</v>
      </c>
      <c r="AV69" s="878"/>
      <c r="AW69" s="878"/>
      <c r="AX69" s="878"/>
      <c r="AY69" s="834"/>
      <c r="AZ69" s="832" t="s">
        <v>561</v>
      </c>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556</v>
      </c>
      <c r="C70" s="874"/>
      <c r="D70" s="874"/>
      <c r="E70" s="874"/>
      <c r="F70" s="874"/>
      <c r="G70" s="874"/>
      <c r="H70" s="874"/>
      <c r="I70" s="874"/>
      <c r="J70" s="874"/>
      <c r="K70" s="874"/>
      <c r="L70" s="874"/>
      <c r="M70" s="874"/>
      <c r="N70" s="874"/>
      <c r="O70" s="874"/>
      <c r="P70" s="875"/>
      <c r="Q70" s="876">
        <v>13</v>
      </c>
      <c r="R70" s="830"/>
      <c r="S70" s="830"/>
      <c r="T70" s="830"/>
      <c r="U70" s="830"/>
      <c r="V70" s="830">
        <v>11</v>
      </c>
      <c r="W70" s="830"/>
      <c r="X70" s="830"/>
      <c r="Y70" s="830"/>
      <c r="Z70" s="830"/>
      <c r="AA70" s="830">
        <v>2</v>
      </c>
      <c r="AB70" s="830"/>
      <c r="AC70" s="830"/>
      <c r="AD70" s="830"/>
      <c r="AE70" s="830"/>
      <c r="AF70" s="830">
        <v>2</v>
      </c>
      <c r="AG70" s="830"/>
      <c r="AH70" s="830"/>
      <c r="AI70" s="830"/>
      <c r="AJ70" s="830"/>
      <c r="AK70" s="830" t="s">
        <v>554</v>
      </c>
      <c r="AL70" s="830"/>
      <c r="AM70" s="830"/>
      <c r="AN70" s="830"/>
      <c r="AO70" s="830"/>
      <c r="AP70" s="877" t="s">
        <v>554</v>
      </c>
      <c r="AQ70" s="878"/>
      <c r="AR70" s="878"/>
      <c r="AS70" s="878"/>
      <c r="AT70" s="834"/>
      <c r="AU70" s="877" t="s">
        <v>554</v>
      </c>
      <c r="AV70" s="878"/>
      <c r="AW70" s="878"/>
      <c r="AX70" s="878"/>
      <c r="AY70" s="834"/>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557</v>
      </c>
      <c r="C71" s="874"/>
      <c r="D71" s="874"/>
      <c r="E71" s="874"/>
      <c r="F71" s="874"/>
      <c r="G71" s="874"/>
      <c r="H71" s="874"/>
      <c r="I71" s="874"/>
      <c r="J71" s="874"/>
      <c r="K71" s="874"/>
      <c r="L71" s="874"/>
      <c r="M71" s="874"/>
      <c r="N71" s="874"/>
      <c r="O71" s="874"/>
      <c r="P71" s="875"/>
      <c r="Q71" s="876">
        <v>2562</v>
      </c>
      <c r="R71" s="830"/>
      <c r="S71" s="830"/>
      <c r="T71" s="830"/>
      <c r="U71" s="830"/>
      <c r="V71" s="830">
        <v>2538</v>
      </c>
      <c r="W71" s="830"/>
      <c r="X71" s="830"/>
      <c r="Y71" s="830"/>
      <c r="Z71" s="830"/>
      <c r="AA71" s="830">
        <v>24</v>
      </c>
      <c r="AB71" s="830"/>
      <c r="AC71" s="830"/>
      <c r="AD71" s="830"/>
      <c r="AE71" s="830"/>
      <c r="AF71" s="830">
        <v>24</v>
      </c>
      <c r="AG71" s="830"/>
      <c r="AH71" s="830"/>
      <c r="AI71" s="830"/>
      <c r="AJ71" s="830"/>
      <c r="AK71" s="830" t="s">
        <v>554</v>
      </c>
      <c r="AL71" s="830"/>
      <c r="AM71" s="830"/>
      <c r="AN71" s="830"/>
      <c r="AO71" s="830"/>
      <c r="AP71" s="877" t="s">
        <v>554</v>
      </c>
      <c r="AQ71" s="878"/>
      <c r="AR71" s="878"/>
      <c r="AS71" s="878"/>
      <c r="AT71" s="834"/>
      <c r="AU71" s="877" t="s">
        <v>554</v>
      </c>
      <c r="AV71" s="878"/>
      <c r="AW71" s="878"/>
      <c r="AX71" s="878"/>
      <c r="AY71" s="834"/>
      <c r="AZ71" s="832" t="s">
        <v>560</v>
      </c>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557</v>
      </c>
      <c r="C72" s="874"/>
      <c r="D72" s="874"/>
      <c r="E72" s="874"/>
      <c r="F72" s="874"/>
      <c r="G72" s="874"/>
      <c r="H72" s="874"/>
      <c r="I72" s="874"/>
      <c r="J72" s="874"/>
      <c r="K72" s="874"/>
      <c r="L72" s="874"/>
      <c r="M72" s="874"/>
      <c r="N72" s="874"/>
      <c r="O72" s="874"/>
      <c r="P72" s="875"/>
      <c r="Q72" s="876">
        <v>880772</v>
      </c>
      <c r="R72" s="830"/>
      <c r="S72" s="830"/>
      <c r="T72" s="830"/>
      <c r="U72" s="830"/>
      <c r="V72" s="830">
        <v>869976</v>
      </c>
      <c r="W72" s="830"/>
      <c r="X72" s="830"/>
      <c r="Y72" s="830"/>
      <c r="Z72" s="830"/>
      <c r="AA72" s="830">
        <v>10796</v>
      </c>
      <c r="AB72" s="830"/>
      <c r="AC72" s="830"/>
      <c r="AD72" s="830"/>
      <c r="AE72" s="830"/>
      <c r="AF72" s="830">
        <v>10571</v>
      </c>
      <c r="AG72" s="830"/>
      <c r="AH72" s="830"/>
      <c r="AI72" s="830"/>
      <c r="AJ72" s="830"/>
      <c r="AK72" s="830">
        <v>5498</v>
      </c>
      <c r="AL72" s="830"/>
      <c r="AM72" s="830"/>
      <c r="AN72" s="830"/>
      <c r="AO72" s="830"/>
      <c r="AP72" s="877" t="s">
        <v>554</v>
      </c>
      <c r="AQ72" s="878"/>
      <c r="AR72" s="878"/>
      <c r="AS72" s="878"/>
      <c r="AT72" s="834"/>
      <c r="AU72" s="877" t="s">
        <v>554</v>
      </c>
      <c r="AV72" s="878"/>
      <c r="AW72" s="878"/>
      <c r="AX72" s="878"/>
      <c r="AY72" s="834"/>
      <c r="AZ72" s="832" t="s">
        <v>561</v>
      </c>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558</v>
      </c>
      <c r="C73" s="874"/>
      <c r="D73" s="874"/>
      <c r="E73" s="874"/>
      <c r="F73" s="874"/>
      <c r="G73" s="874"/>
      <c r="H73" s="874"/>
      <c r="I73" s="874"/>
      <c r="J73" s="874"/>
      <c r="K73" s="874"/>
      <c r="L73" s="874"/>
      <c r="M73" s="874"/>
      <c r="N73" s="874"/>
      <c r="O73" s="874"/>
      <c r="P73" s="875"/>
      <c r="Q73" s="876">
        <v>177</v>
      </c>
      <c r="R73" s="830"/>
      <c r="S73" s="830"/>
      <c r="T73" s="830"/>
      <c r="U73" s="830"/>
      <c r="V73" s="830">
        <v>100</v>
      </c>
      <c r="W73" s="830"/>
      <c r="X73" s="830"/>
      <c r="Y73" s="830"/>
      <c r="Z73" s="830"/>
      <c r="AA73" s="830">
        <v>77</v>
      </c>
      <c r="AB73" s="830"/>
      <c r="AC73" s="830"/>
      <c r="AD73" s="830"/>
      <c r="AE73" s="830"/>
      <c r="AF73" s="830">
        <v>77</v>
      </c>
      <c r="AG73" s="830"/>
      <c r="AH73" s="830"/>
      <c r="AI73" s="830"/>
      <c r="AJ73" s="830"/>
      <c r="AK73" s="830" t="s">
        <v>554</v>
      </c>
      <c r="AL73" s="830"/>
      <c r="AM73" s="830"/>
      <c r="AN73" s="830"/>
      <c r="AO73" s="830"/>
      <c r="AP73" s="877" t="s">
        <v>554</v>
      </c>
      <c r="AQ73" s="878"/>
      <c r="AR73" s="878"/>
      <c r="AS73" s="878"/>
      <c r="AT73" s="834"/>
      <c r="AU73" s="877" t="s">
        <v>554</v>
      </c>
      <c r="AV73" s="878"/>
      <c r="AW73" s="878"/>
      <c r="AX73" s="878"/>
      <c r="AY73" s="834"/>
      <c r="AZ73" s="832" t="s">
        <v>562</v>
      </c>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559</v>
      </c>
      <c r="C74" s="874"/>
      <c r="D74" s="874"/>
      <c r="E74" s="874"/>
      <c r="F74" s="874"/>
      <c r="G74" s="874"/>
      <c r="H74" s="874"/>
      <c r="I74" s="874"/>
      <c r="J74" s="874"/>
      <c r="K74" s="874"/>
      <c r="L74" s="874"/>
      <c r="M74" s="874"/>
      <c r="N74" s="874"/>
      <c r="O74" s="874"/>
      <c r="P74" s="875"/>
      <c r="Q74" s="876">
        <v>289</v>
      </c>
      <c r="R74" s="830"/>
      <c r="S74" s="830"/>
      <c r="T74" s="830"/>
      <c r="U74" s="830"/>
      <c r="V74" s="830">
        <v>263</v>
      </c>
      <c r="W74" s="830"/>
      <c r="X74" s="830"/>
      <c r="Y74" s="830"/>
      <c r="Z74" s="830"/>
      <c r="AA74" s="830">
        <v>26</v>
      </c>
      <c r="AB74" s="830"/>
      <c r="AC74" s="830"/>
      <c r="AD74" s="830"/>
      <c r="AE74" s="830"/>
      <c r="AF74" s="830">
        <v>26</v>
      </c>
      <c r="AG74" s="830"/>
      <c r="AH74" s="830"/>
      <c r="AI74" s="830"/>
      <c r="AJ74" s="830"/>
      <c r="AK74" s="830">
        <v>3</v>
      </c>
      <c r="AL74" s="830"/>
      <c r="AM74" s="830"/>
      <c r="AN74" s="830"/>
      <c r="AO74" s="830"/>
      <c r="AP74" s="877" t="s">
        <v>554</v>
      </c>
      <c r="AQ74" s="878"/>
      <c r="AR74" s="878"/>
      <c r="AS74" s="878"/>
      <c r="AT74" s="834"/>
      <c r="AU74" s="877" t="s">
        <v>554</v>
      </c>
      <c r="AV74" s="878"/>
      <c r="AW74" s="878"/>
      <c r="AX74" s="878"/>
      <c r="AY74" s="834"/>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9"/>
      <c r="R75" s="878"/>
      <c r="S75" s="878"/>
      <c r="T75" s="878"/>
      <c r="U75" s="834"/>
      <c r="V75" s="877"/>
      <c r="W75" s="878"/>
      <c r="X75" s="878"/>
      <c r="Y75" s="878"/>
      <c r="Z75" s="834"/>
      <c r="AA75" s="877"/>
      <c r="AB75" s="878"/>
      <c r="AC75" s="878"/>
      <c r="AD75" s="878"/>
      <c r="AE75" s="834"/>
      <c r="AF75" s="877"/>
      <c r="AG75" s="878"/>
      <c r="AH75" s="878"/>
      <c r="AI75" s="878"/>
      <c r="AJ75" s="834"/>
      <c r="AK75" s="877"/>
      <c r="AL75" s="878"/>
      <c r="AM75" s="878"/>
      <c r="AN75" s="878"/>
      <c r="AO75" s="834"/>
      <c r="AP75" s="877"/>
      <c r="AQ75" s="878"/>
      <c r="AR75" s="878"/>
      <c r="AS75" s="878"/>
      <c r="AT75" s="834"/>
      <c r="AU75" s="877"/>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9"/>
      <c r="R76" s="878"/>
      <c r="S76" s="878"/>
      <c r="T76" s="878"/>
      <c r="U76" s="834"/>
      <c r="V76" s="877"/>
      <c r="W76" s="878"/>
      <c r="X76" s="878"/>
      <c r="Y76" s="878"/>
      <c r="Z76" s="834"/>
      <c r="AA76" s="877"/>
      <c r="AB76" s="878"/>
      <c r="AC76" s="878"/>
      <c r="AD76" s="878"/>
      <c r="AE76" s="834"/>
      <c r="AF76" s="877"/>
      <c r="AG76" s="878"/>
      <c r="AH76" s="878"/>
      <c r="AI76" s="878"/>
      <c r="AJ76" s="834"/>
      <c r="AK76" s="877"/>
      <c r="AL76" s="878"/>
      <c r="AM76" s="878"/>
      <c r="AN76" s="878"/>
      <c r="AO76" s="834"/>
      <c r="AP76" s="877"/>
      <c r="AQ76" s="878"/>
      <c r="AR76" s="878"/>
      <c r="AS76" s="878"/>
      <c r="AT76" s="834"/>
      <c r="AU76" s="877"/>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9"/>
      <c r="R77" s="878"/>
      <c r="S77" s="878"/>
      <c r="T77" s="878"/>
      <c r="U77" s="834"/>
      <c r="V77" s="877"/>
      <c r="W77" s="878"/>
      <c r="X77" s="878"/>
      <c r="Y77" s="878"/>
      <c r="Z77" s="834"/>
      <c r="AA77" s="877"/>
      <c r="AB77" s="878"/>
      <c r="AC77" s="878"/>
      <c r="AD77" s="878"/>
      <c r="AE77" s="834"/>
      <c r="AF77" s="877"/>
      <c r="AG77" s="878"/>
      <c r="AH77" s="878"/>
      <c r="AI77" s="878"/>
      <c r="AJ77" s="834"/>
      <c r="AK77" s="877"/>
      <c r="AL77" s="878"/>
      <c r="AM77" s="878"/>
      <c r="AN77" s="878"/>
      <c r="AO77" s="834"/>
      <c r="AP77" s="877"/>
      <c r="AQ77" s="878"/>
      <c r="AR77" s="878"/>
      <c r="AS77" s="878"/>
      <c r="AT77" s="834"/>
      <c r="AU77" s="877"/>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411</v>
      </c>
      <c r="AB109" s="893"/>
      <c r="AC109" s="893"/>
      <c r="AD109" s="893"/>
      <c r="AE109" s="894"/>
      <c r="AF109" s="892" t="s">
        <v>412</v>
      </c>
      <c r="AG109" s="893"/>
      <c r="AH109" s="893"/>
      <c r="AI109" s="893"/>
      <c r="AJ109" s="894"/>
      <c r="AK109" s="892" t="s">
        <v>294</v>
      </c>
      <c r="AL109" s="893"/>
      <c r="AM109" s="893"/>
      <c r="AN109" s="893"/>
      <c r="AO109" s="894"/>
      <c r="AP109" s="892" t="s">
        <v>413</v>
      </c>
      <c r="AQ109" s="893"/>
      <c r="AR109" s="893"/>
      <c r="AS109" s="893"/>
      <c r="AT109" s="895"/>
      <c r="AU109" s="91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411</v>
      </c>
      <c r="BR109" s="893"/>
      <c r="BS109" s="893"/>
      <c r="BT109" s="893"/>
      <c r="BU109" s="894"/>
      <c r="BV109" s="892" t="s">
        <v>412</v>
      </c>
      <c r="BW109" s="893"/>
      <c r="BX109" s="893"/>
      <c r="BY109" s="893"/>
      <c r="BZ109" s="894"/>
      <c r="CA109" s="892" t="s">
        <v>294</v>
      </c>
      <c r="CB109" s="893"/>
      <c r="CC109" s="893"/>
      <c r="CD109" s="893"/>
      <c r="CE109" s="894"/>
      <c r="CF109" s="913" t="s">
        <v>413</v>
      </c>
      <c r="CG109" s="913"/>
      <c r="CH109" s="913"/>
      <c r="CI109" s="913"/>
      <c r="CJ109" s="913"/>
      <c r="CK109" s="892" t="s">
        <v>414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411</v>
      </c>
      <c r="DH109" s="893"/>
      <c r="DI109" s="893"/>
      <c r="DJ109" s="893"/>
      <c r="DK109" s="894"/>
      <c r="DL109" s="892" t="s">
        <v>412</v>
      </c>
      <c r="DM109" s="893"/>
      <c r="DN109" s="893"/>
      <c r="DO109" s="893"/>
      <c r="DP109" s="894"/>
      <c r="DQ109" s="892" t="s">
        <v>294</v>
      </c>
      <c r="DR109" s="893"/>
      <c r="DS109" s="893"/>
      <c r="DT109" s="893"/>
      <c r="DU109" s="894"/>
      <c r="DV109" s="892" t="s">
        <v>413</v>
      </c>
      <c r="DW109" s="893"/>
      <c r="DX109" s="893"/>
      <c r="DY109" s="893"/>
      <c r="DZ109" s="895"/>
    </row>
    <row r="110" spans="1:131" s="230" customFormat="1" ht="26.25" customHeight="1" x14ac:dyDescent="0.15">
      <c r="A110" s="896" t="s">
        <v>415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4224208</v>
      </c>
      <c r="AB110" s="900"/>
      <c r="AC110" s="900"/>
      <c r="AD110" s="900"/>
      <c r="AE110" s="901"/>
      <c r="AF110" s="902">
        <v>4259348</v>
      </c>
      <c r="AG110" s="900"/>
      <c r="AH110" s="900"/>
      <c r="AI110" s="900"/>
      <c r="AJ110" s="901"/>
      <c r="AK110" s="902">
        <v>4284959</v>
      </c>
      <c r="AL110" s="900"/>
      <c r="AM110" s="900"/>
      <c r="AN110" s="900"/>
      <c r="AO110" s="901"/>
      <c r="AP110" s="903">
        <v>11.4</v>
      </c>
      <c r="AQ110" s="904"/>
      <c r="AR110" s="904"/>
      <c r="AS110" s="904"/>
      <c r="AT110" s="905"/>
      <c r="AU110" s="906" t="s">
        <v>69</v>
      </c>
      <c r="AV110" s="907"/>
      <c r="AW110" s="907"/>
      <c r="AX110" s="907"/>
      <c r="AY110" s="907"/>
      <c r="AZ110" s="929" t="s">
        <v>416</v>
      </c>
      <c r="BA110" s="897"/>
      <c r="BB110" s="897"/>
      <c r="BC110" s="897"/>
      <c r="BD110" s="897"/>
      <c r="BE110" s="897"/>
      <c r="BF110" s="897"/>
      <c r="BG110" s="897"/>
      <c r="BH110" s="897"/>
      <c r="BI110" s="897"/>
      <c r="BJ110" s="897"/>
      <c r="BK110" s="897"/>
      <c r="BL110" s="897"/>
      <c r="BM110" s="897"/>
      <c r="BN110" s="897"/>
      <c r="BO110" s="897"/>
      <c r="BP110" s="898"/>
      <c r="BQ110" s="930">
        <v>30419074</v>
      </c>
      <c r="BR110" s="931"/>
      <c r="BS110" s="931"/>
      <c r="BT110" s="931"/>
      <c r="BU110" s="931"/>
      <c r="BV110" s="931">
        <v>27760295</v>
      </c>
      <c r="BW110" s="931"/>
      <c r="BX110" s="931"/>
      <c r="BY110" s="931"/>
      <c r="BZ110" s="931"/>
      <c r="CA110" s="931">
        <v>26769461</v>
      </c>
      <c r="CB110" s="931"/>
      <c r="CC110" s="931"/>
      <c r="CD110" s="931"/>
      <c r="CE110" s="931"/>
      <c r="CF110" s="944">
        <v>71.5</v>
      </c>
      <c r="CG110" s="945"/>
      <c r="CH110" s="945"/>
      <c r="CI110" s="945"/>
      <c r="CJ110" s="945"/>
      <c r="CK110" s="946" t="s">
        <v>417</v>
      </c>
      <c r="CL110" s="947"/>
      <c r="CM110" s="929" t="s">
        <v>418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v>325993</v>
      </c>
      <c r="DM110" s="931"/>
      <c r="DN110" s="931"/>
      <c r="DO110" s="931"/>
      <c r="DP110" s="931"/>
      <c r="DQ110" s="931">
        <v>303018</v>
      </c>
      <c r="DR110" s="931"/>
      <c r="DS110" s="931"/>
      <c r="DT110" s="931"/>
      <c r="DU110" s="931"/>
      <c r="DV110" s="932">
        <v>0.8</v>
      </c>
      <c r="DW110" s="932"/>
      <c r="DX110" s="932"/>
      <c r="DY110" s="932"/>
      <c r="DZ110" s="933"/>
    </row>
    <row r="111" spans="1:131" s="230" customFormat="1" ht="26.25" customHeight="1" x14ac:dyDescent="0.15">
      <c r="A111" s="934" t="s">
        <v>419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420</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v>325993</v>
      </c>
      <c r="BW111" s="926"/>
      <c r="BX111" s="926"/>
      <c r="BY111" s="926"/>
      <c r="BZ111" s="926"/>
      <c r="CA111" s="926">
        <v>303018</v>
      </c>
      <c r="CB111" s="926"/>
      <c r="CC111" s="926"/>
      <c r="CD111" s="926"/>
      <c r="CE111" s="926"/>
      <c r="CF111" s="920">
        <v>0.8</v>
      </c>
      <c r="CG111" s="921"/>
      <c r="CH111" s="921"/>
      <c r="CI111" s="921"/>
      <c r="CJ111" s="921"/>
      <c r="CK111" s="948"/>
      <c r="CL111" s="949"/>
      <c r="CM111" s="922" t="s">
        <v>421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422</v>
      </c>
      <c r="B112" s="953"/>
      <c r="C112" s="923" t="s">
        <v>423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424</v>
      </c>
      <c r="BA112" s="923"/>
      <c r="BB112" s="923"/>
      <c r="BC112" s="923"/>
      <c r="BD112" s="923"/>
      <c r="BE112" s="923"/>
      <c r="BF112" s="923"/>
      <c r="BG112" s="923"/>
      <c r="BH112" s="923"/>
      <c r="BI112" s="923"/>
      <c r="BJ112" s="923"/>
      <c r="BK112" s="923"/>
      <c r="BL112" s="923"/>
      <c r="BM112" s="923"/>
      <c r="BN112" s="923"/>
      <c r="BO112" s="923"/>
      <c r="BP112" s="924"/>
      <c r="BQ112" s="925">
        <v>9275892</v>
      </c>
      <c r="BR112" s="926"/>
      <c r="BS112" s="926"/>
      <c r="BT112" s="926"/>
      <c r="BU112" s="926"/>
      <c r="BV112" s="926">
        <v>8985989</v>
      </c>
      <c r="BW112" s="926"/>
      <c r="BX112" s="926"/>
      <c r="BY112" s="926"/>
      <c r="BZ112" s="926"/>
      <c r="CA112" s="926">
        <v>8400214</v>
      </c>
      <c r="CB112" s="926"/>
      <c r="CC112" s="926"/>
      <c r="CD112" s="926"/>
      <c r="CE112" s="926"/>
      <c r="CF112" s="920">
        <v>22.4</v>
      </c>
      <c r="CG112" s="921"/>
      <c r="CH112" s="921"/>
      <c r="CI112" s="921"/>
      <c r="CJ112" s="921"/>
      <c r="CK112" s="948"/>
      <c r="CL112" s="949"/>
      <c r="CM112" s="922" t="s">
        <v>425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927312</v>
      </c>
      <c r="AB113" s="938"/>
      <c r="AC113" s="938"/>
      <c r="AD113" s="938"/>
      <c r="AE113" s="939"/>
      <c r="AF113" s="940">
        <v>977123</v>
      </c>
      <c r="AG113" s="938"/>
      <c r="AH113" s="938"/>
      <c r="AI113" s="938"/>
      <c r="AJ113" s="939"/>
      <c r="AK113" s="940">
        <v>806465</v>
      </c>
      <c r="AL113" s="938"/>
      <c r="AM113" s="938"/>
      <c r="AN113" s="938"/>
      <c r="AO113" s="939"/>
      <c r="AP113" s="941">
        <v>2.2000000000000002</v>
      </c>
      <c r="AQ113" s="942"/>
      <c r="AR113" s="942"/>
      <c r="AS113" s="942"/>
      <c r="AT113" s="943"/>
      <c r="AU113" s="908"/>
      <c r="AV113" s="909"/>
      <c r="AW113" s="909"/>
      <c r="AX113" s="909"/>
      <c r="AY113" s="909"/>
      <c r="AZ113" s="922" t="s">
        <v>427</v>
      </c>
      <c r="BA113" s="923"/>
      <c r="BB113" s="923"/>
      <c r="BC113" s="923"/>
      <c r="BD113" s="923"/>
      <c r="BE113" s="923"/>
      <c r="BF113" s="923"/>
      <c r="BG113" s="923"/>
      <c r="BH113" s="923"/>
      <c r="BI113" s="923"/>
      <c r="BJ113" s="923"/>
      <c r="BK113" s="923"/>
      <c r="BL113" s="923"/>
      <c r="BM113" s="923"/>
      <c r="BN113" s="923"/>
      <c r="BO113" s="923"/>
      <c r="BP113" s="924"/>
      <c r="BQ113" s="925">
        <v>460838</v>
      </c>
      <c r="BR113" s="926"/>
      <c r="BS113" s="926"/>
      <c r="BT113" s="926"/>
      <c r="BU113" s="926"/>
      <c r="BV113" s="926">
        <v>387168</v>
      </c>
      <c r="BW113" s="926"/>
      <c r="BX113" s="926"/>
      <c r="BY113" s="926"/>
      <c r="BZ113" s="926"/>
      <c r="CA113" s="926">
        <v>313499</v>
      </c>
      <c r="CB113" s="926"/>
      <c r="CC113" s="926"/>
      <c r="CD113" s="926"/>
      <c r="CE113" s="926"/>
      <c r="CF113" s="920">
        <v>0.8</v>
      </c>
      <c r="CG113" s="921"/>
      <c r="CH113" s="921"/>
      <c r="CI113" s="921"/>
      <c r="CJ113" s="921"/>
      <c r="CK113" s="948"/>
      <c r="CL113" s="949"/>
      <c r="CM113" s="922" t="s">
        <v>428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74490</v>
      </c>
      <c r="AB114" s="959"/>
      <c r="AC114" s="959"/>
      <c r="AD114" s="959"/>
      <c r="AE114" s="960"/>
      <c r="AF114" s="961">
        <v>74369</v>
      </c>
      <c r="AG114" s="959"/>
      <c r="AH114" s="959"/>
      <c r="AI114" s="959"/>
      <c r="AJ114" s="960"/>
      <c r="AK114" s="961">
        <v>74250</v>
      </c>
      <c r="AL114" s="959"/>
      <c r="AM114" s="959"/>
      <c r="AN114" s="959"/>
      <c r="AO114" s="960"/>
      <c r="AP114" s="962">
        <v>0.2</v>
      </c>
      <c r="AQ114" s="963"/>
      <c r="AR114" s="963"/>
      <c r="AS114" s="963"/>
      <c r="AT114" s="964"/>
      <c r="AU114" s="908"/>
      <c r="AV114" s="909"/>
      <c r="AW114" s="909"/>
      <c r="AX114" s="909"/>
      <c r="AY114" s="909"/>
      <c r="AZ114" s="922" t="s">
        <v>430</v>
      </c>
      <c r="BA114" s="923"/>
      <c r="BB114" s="923"/>
      <c r="BC114" s="923"/>
      <c r="BD114" s="923"/>
      <c r="BE114" s="923"/>
      <c r="BF114" s="923"/>
      <c r="BG114" s="923"/>
      <c r="BH114" s="923"/>
      <c r="BI114" s="923"/>
      <c r="BJ114" s="923"/>
      <c r="BK114" s="923"/>
      <c r="BL114" s="923"/>
      <c r="BM114" s="923"/>
      <c r="BN114" s="923"/>
      <c r="BO114" s="923"/>
      <c r="BP114" s="924"/>
      <c r="BQ114" s="925">
        <v>10174044</v>
      </c>
      <c r="BR114" s="926"/>
      <c r="BS114" s="926"/>
      <c r="BT114" s="926"/>
      <c r="BU114" s="926"/>
      <c r="BV114" s="926">
        <v>10394414</v>
      </c>
      <c r="BW114" s="926"/>
      <c r="BX114" s="926"/>
      <c r="BY114" s="926"/>
      <c r="BZ114" s="926"/>
      <c r="CA114" s="926">
        <v>10722463</v>
      </c>
      <c r="CB114" s="926"/>
      <c r="CC114" s="926"/>
      <c r="CD114" s="926"/>
      <c r="CE114" s="926"/>
      <c r="CF114" s="920">
        <v>28.6</v>
      </c>
      <c r="CG114" s="921"/>
      <c r="CH114" s="921"/>
      <c r="CI114" s="921"/>
      <c r="CJ114" s="921"/>
      <c r="CK114" s="948"/>
      <c r="CL114" s="949"/>
      <c r="CM114" s="922" t="s">
        <v>431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v>32149</v>
      </c>
      <c r="AL115" s="938"/>
      <c r="AM115" s="938"/>
      <c r="AN115" s="938"/>
      <c r="AO115" s="939"/>
      <c r="AP115" s="941">
        <v>0.1</v>
      </c>
      <c r="AQ115" s="942"/>
      <c r="AR115" s="942"/>
      <c r="AS115" s="942"/>
      <c r="AT115" s="943"/>
      <c r="AU115" s="908"/>
      <c r="AV115" s="909"/>
      <c r="AW115" s="909"/>
      <c r="AX115" s="909"/>
      <c r="AY115" s="909"/>
      <c r="AZ115" s="922" t="s">
        <v>433</v>
      </c>
      <c r="BA115" s="923"/>
      <c r="BB115" s="923"/>
      <c r="BC115" s="923"/>
      <c r="BD115" s="923"/>
      <c r="BE115" s="923"/>
      <c r="BF115" s="923"/>
      <c r="BG115" s="923"/>
      <c r="BH115" s="923"/>
      <c r="BI115" s="923"/>
      <c r="BJ115" s="923"/>
      <c r="BK115" s="923"/>
      <c r="BL115" s="923"/>
      <c r="BM115" s="923"/>
      <c r="BN115" s="923"/>
      <c r="BO115" s="923"/>
      <c r="BP115" s="924"/>
      <c r="BQ115" s="925">
        <v>1382</v>
      </c>
      <c r="BR115" s="926"/>
      <c r="BS115" s="926"/>
      <c r="BT115" s="926"/>
      <c r="BU115" s="926"/>
      <c r="BV115" s="926">
        <v>176</v>
      </c>
      <c r="BW115" s="926"/>
      <c r="BX115" s="926"/>
      <c r="BY115" s="926"/>
      <c r="BZ115" s="926"/>
      <c r="CA115" s="926">
        <v>4558</v>
      </c>
      <c r="CB115" s="926"/>
      <c r="CC115" s="926"/>
      <c r="CD115" s="926"/>
      <c r="CE115" s="926"/>
      <c r="CF115" s="920">
        <v>0</v>
      </c>
      <c r="CG115" s="921"/>
      <c r="CH115" s="921"/>
      <c r="CI115" s="921"/>
      <c r="CJ115" s="921"/>
      <c r="CK115" s="948"/>
      <c r="CL115" s="949"/>
      <c r="CM115" s="922" t="s">
        <v>434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436</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438</v>
      </c>
      <c r="Z117" s="894"/>
      <c r="AA117" s="978">
        <v>5226010</v>
      </c>
      <c r="AB117" s="979"/>
      <c r="AC117" s="979"/>
      <c r="AD117" s="979"/>
      <c r="AE117" s="980"/>
      <c r="AF117" s="981">
        <v>5310840</v>
      </c>
      <c r="AG117" s="979"/>
      <c r="AH117" s="979"/>
      <c r="AI117" s="979"/>
      <c r="AJ117" s="980"/>
      <c r="AK117" s="981">
        <v>5197823</v>
      </c>
      <c r="AL117" s="979"/>
      <c r="AM117" s="979"/>
      <c r="AN117" s="979"/>
      <c r="AO117" s="980"/>
      <c r="AP117" s="982"/>
      <c r="AQ117" s="983"/>
      <c r="AR117" s="983"/>
      <c r="AS117" s="983"/>
      <c r="AT117" s="984"/>
      <c r="AU117" s="908"/>
      <c r="AV117" s="909"/>
      <c r="AW117" s="909"/>
      <c r="AX117" s="909"/>
      <c r="AY117" s="909"/>
      <c r="AZ117" s="974" t="s">
        <v>439</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411</v>
      </c>
      <c r="AB118" s="893"/>
      <c r="AC118" s="893"/>
      <c r="AD118" s="893"/>
      <c r="AE118" s="894"/>
      <c r="AF118" s="892" t="s">
        <v>412</v>
      </c>
      <c r="AG118" s="893"/>
      <c r="AH118" s="893"/>
      <c r="AI118" s="893"/>
      <c r="AJ118" s="894"/>
      <c r="AK118" s="892" t="s">
        <v>294</v>
      </c>
      <c r="AL118" s="893"/>
      <c r="AM118" s="893"/>
      <c r="AN118" s="893"/>
      <c r="AO118" s="894"/>
      <c r="AP118" s="970" t="s">
        <v>413</v>
      </c>
      <c r="AQ118" s="971"/>
      <c r="AR118" s="971"/>
      <c r="AS118" s="971"/>
      <c r="AT118" s="972"/>
      <c r="AU118" s="908"/>
      <c r="AV118" s="909"/>
      <c r="AW118" s="909"/>
      <c r="AX118" s="909"/>
      <c r="AY118" s="909"/>
      <c r="AZ118" s="973" t="s">
        <v>441</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417</v>
      </c>
      <c r="B119" s="947"/>
      <c r="C119" s="929" t="s">
        <v>418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v>32149</v>
      </c>
      <c r="AL119" s="900"/>
      <c r="AM119" s="900"/>
      <c r="AN119" s="900"/>
      <c r="AO119" s="901"/>
      <c r="AP119" s="903">
        <v>0.1</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443</v>
      </c>
      <c r="BP119" s="1005"/>
      <c r="BQ119" s="999">
        <v>50331230</v>
      </c>
      <c r="BR119" s="1000"/>
      <c r="BS119" s="1000"/>
      <c r="BT119" s="1000"/>
      <c r="BU119" s="1000"/>
      <c r="BV119" s="1000">
        <v>47854035</v>
      </c>
      <c r="BW119" s="1000"/>
      <c r="BX119" s="1000"/>
      <c r="BY119" s="1000"/>
      <c r="BZ119" s="1000"/>
      <c r="CA119" s="1000">
        <v>46513213</v>
      </c>
      <c r="CB119" s="1000"/>
      <c r="CC119" s="1000"/>
      <c r="CD119" s="1000"/>
      <c r="CE119" s="1000"/>
      <c r="CF119" s="1001"/>
      <c r="CG119" s="1002"/>
      <c r="CH119" s="1002"/>
      <c r="CI119" s="1002"/>
      <c r="CJ119" s="1003"/>
      <c r="CK119" s="950"/>
      <c r="CL119" s="951"/>
      <c r="CM119" s="973" t="s">
        <v>444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445</v>
      </c>
      <c r="AV120" s="992"/>
      <c r="AW120" s="992"/>
      <c r="AX120" s="992"/>
      <c r="AY120" s="993"/>
      <c r="AZ120" s="929" t="s">
        <v>446</v>
      </c>
      <c r="BA120" s="897"/>
      <c r="BB120" s="897"/>
      <c r="BC120" s="897"/>
      <c r="BD120" s="897"/>
      <c r="BE120" s="897"/>
      <c r="BF120" s="897"/>
      <c r="BG120" s="897"/>
      <c r="BH120" s="897"/>
      <c r="BI120" s="897"/>
      <c r="BJ120" s="897"/>
      <c r="BK120" s="897"/>
      <c r="BL120" s="897"/>
      <c r="BM120" s="897"/>
      <c r="BN120" s="897"/>
      <c r="BO120" s="897"/>
      <c r="BP120" s="898"/>
      <c r="BQ120" s="930">
        <v>23899751</v>
      </c>
      <c r="BR120" s="931"/>
      <c r="BS120" s="931"/>
      <c r="BT120" s="931"/>
      <c r="BU120" s="931"/>
      <c r="BV120" s="931">
        <v>24369155</v>
      </c>
      <c r="BW120" s="931"/>
      <c r="BX120" s="931"/>
      <c r="BY120" s="931"/>
      <c r="BZ120" s="931"/>
      <c r="CA120" s="931">
        <v>24889982</v>
      </c>
      <c r="CB120" s="931"/>
      <c r="CC120" s="931"/>
      <c r="CD120" s="931"/>
      <c r="CE120" s="931"/>
      <c r="CF120" s="944">
        <v>66.5</v>
      </c>
      <c r="CG120" s="945"/>
      <c r="CH120" s="945"/>
      <c r="CI120" s="945"/>
      <c r="CJ120" s="945"/>
      <c r="CK120" s="1006" t="s">
        <v>447</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7705973</v>
      </c>
      <c r="DH120" s="931"/>
      <c r="DI120" s="931"/>
      <c r="DJ120" s="931"/>
      <c r="DK120" s="931"/>
      <c r="DL120" s="931">
        <v>7492867</v>
      </c>
      <c r="DM120" s="931"/>
      <c r="DN120" s="931"/>
      <c r="DO120" s="931"/>
      <c r="DP120" s="931"/>
      <c r="DQ120" s="931">
        <v>8255852</v>
      </c>
      <c r="DR120" s="931"/>
      <c r="DS120" s="931"/>
      <c r="DT120" s="931"/>
      <c r="DU120" s="931"/>
      <c r="DV120" s="932">
        <v>22.1</v>
      </c>
      <c r="DW120" s="932"/>
      <c r="DX120" s="932"/>
      <c r="DY120" s="932"/>
      <c r="DZ120" s="933"/>
    </row>
    <row r="121" spans="1:130" s="230" customFormat="1" ht="26.25" customHeight="1" x14ac:dyDescent="0.15">
      <c r="A121" s="1057"/>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v>5814293</v>
      </c>
      <c r="BR121" s="926"/>
      <c r="BS121" s="926"/>
      <c r="BT121" s="926"/>
      <c r="BU121" s="926"/>
      <c r="BV121" s="926">
        <v>5540568</v>
      </c>
      <c r="BW121" s="926"/>
      <c r="BX121" s="926"/>
      <c r="BY121" s="926"/>
      <c r="BZ121" s="926"/>
      <c r="CA121" s="926">
        <v>5484436</v>
      </c>
      <c r="CB121" s="926"/>
      <c r="CC121" s="926"/>
      <c r="CD121" s="926"/>
      <c r="CE121" s="926"/>
      <c r="CF121" s="920">
        <v>14.7</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v>569977</v>
      </c>
      <c r="DH121" s="926"/>
      <c r="DI121" s="926"/>
      <c r="DJ121" s="926"/>
      <c r="DK121" s="926"/>
      <c r="DL121" s="926">
        <v>588627</v>
      </c>
      <c r="DM121" s="926"/>
      <c r="DN121" s="926"/>
      <c r="DO121" s="926"/>
      <c r="DP121" s="926"/>
      <c r="DQ121" s="926">
        <v>144362</v>
      </c>
      <c r="DR121" s="926"/>
      <c r="DS121" s="926"/>
      <c r="DT121" s="926"/>
      <c r="DU121" s="926"/>
      <c r="DV121" s="927">
        <v>0.4</v>
      </c>
      <c r="DW121" s="927"/>
      <c r="DX121" s="927"/>
      <c r="DY121" s="927"/>
      <c r="DZ121" s="928"/>
    </row>
    <row r="122" spans="1:130" s="230" customFormat="1" ht="26.25" customHeight="1" x14ac:dyDescent="0.15">
      <c r="A122" s="1057"/>
      <c r="B122" s="949"/>
      <c r="C122" s="922" t="s">
        <v>431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450</v>
      </c>
      <c r="BA122" s="965"/>
      <c r="BB122" s="965"/>
      <c r="BC122" s="965"/>
      <c r="BD122" s="965"/>
      <c r="BE122" s="965"/>
      <c r="BF122" s="965"/>
      <c r="BG122" s="965"/>
      <c r="BH122" s="965"/>
      <c r="BI122" s="965"/>
      <c r="BJ122" s="965"/>
      <c r="BK122" s="965"/>
      <c r="BL122" s="965"/>
      <c r="BM122" s="965"/>
      <c r="BN122" s="965"/>
      <c r="BO122" s="965"/>
      <c r="BP122" s="966"/>
      <c r="BQ122" s="999">
        <v>49257111</v>
      </c>
      <c r="BR122" s="1000"/>
      <c r="BS122" s="1000"/>
      <c r="BT122" s="1000"/>
      <c r="BU122" s="1000"/>
      <c r="BV122" s="1000">
        <v>47831048</v>
      </c>
      <c r="BW122" s="1000"/>
      <c r="BX122" s="1000"/>
      <c r="BY122" s="1000"/>
      <c r="BZ122" s="1000"/>
      <c r="CA122" s="1000">
        <v>46515578</v>
      </c>
      <c r="CB122" s="1000"/>
      <c r="CC122" s="1000"/>
      <c r="CD122" s="1000"/>
      <c r="CE122" s="1000"/>
      <c r="CF122" s="1017">
        <v>124.3</v>
      </c>
      <c r="CG122" s="1018"/>
      <c r="CH122" s="1018"/>
      <c r="CI122" s="1018"/>
      <c r="CJ122" s="1018"/>
      <c r="CK122" s="1009"/>
      <c r="CL122" s="1010"/>
      <c r="CM122" s="1010"/>
      <c r="CN122" s="1010"/>
      <c r="CO122" s="1011"/>
      <c r="CP122" s="1019" t="s">
        <v>395</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451</v>
      </c>
      <c r="BP123" s="1005"/>
      <c r="BQ123" s="1063">
        <v>78971155</v>
      </c>
      <c r="BR123" s="1064"/>
      <c r="BS123" s="1064"/>
      <c r="BT123" s="1064"/>
      <c r="BU123" s="1064"/>
      <c r="BV123" s="1064">
        <v>77740771</v>
      </c>
      <c r="BW123" s="1064"/>
      <c r="BX123" s="1064"/>
      <c r="BY123" s="1064"/>
      <c r="BZ123" s="1064"/>
      <c r="CA123" s="1064">
        <v>76889996</v>
      </c>
      <c r="CB123" s="1064"/>
      <c r="CC123" s="1064"/>
      <c r="CD123" s="1064"/>
      <c r="CE123" s="1064"/>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440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453</v>
      </c>
      <c r="CQ124" s="1020"/>
      <c r="CR124" s="1020"/>
      <c r="CS124" s="1020"/>
      <c r="CT124" s="1020"/>
      <c r="CU124" s="1020"/>
      <c r="CV124" s="1020"/>
      <c r="CW124" s="1020"/>
      <c r="CX124" s="1020"/>
      <c r="CY124" s="1020"/>
      <c r="CZ124" s="1020"/>
      <c r="DA124" s="1020"/>
      <c r="DB124" s="1020"/>
      <c r="DC124" s="1020"/>
      <c r="DD124" s="1020"/>
      <c r="DE124" s="1020"/>
      <c r="DF124" s="1021"/>
      <c r="DG124" s="1004">
        <v>999942</v>
      </c>
      <c r="DH124" s="986"/>
      <c r="DI124" s="986"/>
      <c r="DJ124" s="986"/>
      <c r="DK124" s="987"/>
      <c r="DL124" s="985">
        <v>904495</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454</v>
      </c>
      <c r="CL125" s="1007"/>
      <c r="CM125" s="1007"/>
      <c r="CN125" s="1007"/>
      <c r="CO125" s="1008"/>
      <c r="CP125" s="929" t="s">
        <v>455</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456</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458</v>
      </c>
      <c r="AY127" s="1032"/>
      <c r="AZ127" s="1032"/>
      <c r="BA127" s="1032"/>
      <c r="BB127" s="1032"/>
      <c r="BC127" s="1032"/>
      <c r="BD127" s="1032"/>
      <c r="BE127" s="1033"/>
      <c r="BF127" s="1034" t="s">
        <v>459</v>
      </c>
      <c r="BG127" s="1032"/>
      <c r="BH127" s="1032"/>
      <c r="BI127" s="1032"/>
      <c r="BJ127" s="1032"/>
      <c r="BK127" s="1032"/>
      <c r="BL127" s="1033"/>
      <c r="BM127" s="1034" t="s">
        <v>460</v>
      </c>
      <c r="BN127" s="1032"/>
      <c r="BO127" s="1032"/>
      <c r="BP127" s="1032"/>
      <c r="BQ127" s="1032"/>
      <c r="BR127" s="1032"/>
      <c r="BS127" s="1033"/>
      <c r="BT127" s="1034" t="s">
        <v>461</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462</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464</v>
      </c>
      <c r="X128" s="1043"/>
      <c r="Y128" s="1043"/>
      <c r="Z128" s="1044"/>
      <c r="AA128" s="1045">
        <v>759423</v>
      </c>
      <c r="AB128" s="1046"/>
      <c r="AC128" s="1046"/>
      <c r="AD128" s="1046"/>
      <c r="AE128" s="1047"/>
      <c r="AF128" s="1048">
        <v>666307</v>
      </c>
      <c r="AG128" s="1046"/>
      <c r="AH128" s="1046"/>
      <c r="AI128" s="1046"/>
      <c r="AJ128" s="1047"/>
      <c r="AK128" s="1048">
        <v>604368</v>
      </c>
      <c r="AL128" s="1046"/>
      <c r="AM128" s="1046"/>
      <c r="AN128" s="1046"/>
      <c r="AO128" s="1047"/>
      <c r="AP128" s="1049"/>
      <c r="AQ128" s="1050"/>
      <c r="AR128" s="1050"/>
      <c r="AS128" s="1050"/>
      <c r="AT128" s="1051"/>
      <c r="AU128" s="232"/>
      <c r="AV128" s="232"/>
      <c r="AW128" s="232"/>
      <c r="AX128" s="896" t="s">
        <v>465</v>
      </c>
      <c r="AY128" s="897"/>
      <c r="AZ128" s="897"/>
      <c r="BA128" s="897"/>
      <c r="BB128" s="897"/>
      <c r="BC128" s="897"/>
      <c r="BD128" s="897"/>
      <c r="BE128" s="898"/>
      <c r="BF128" s="1052" t="s">
        <v>122</v>
      </c>
      <c r="BG128" s="1053"/>
      <c r="BH128" s="1053"/>
      <c r="BI128" s="1053"/>
      <c r="BJ128" s="1053"/>
      <c r="BK128" s="1053"/>
      <c r="BL128" s="1054"/>
      <c r="BM128" s="1052">
        <v>11.4</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466</v>
      </c>
      <c r="CQ128" s="726"/>
      <c r="CR128" s="726"/>
      <c r="CS128" s="726"/>
      <c r="CT128" s="726"/>
      <c r="CU128" s="726"/>
      <c r="CV128" s="726"/>
      <c r="CW128" s="726"/>
      <c r="CX128" s="726"/>
      <c r="CY128" s="726"/>
      <c r="CZ128" s="726"/>
      <c r="DA128" s="726"/>
      <c r="DB128" s="726"/>
      <c r="DC128" s="726"/>
      <c r="DD128" s="726"/>
      <c r="DE128" s="726"/>
      <c r="DF128" s="1036"/>
      <c r="DG128" s="1037">
        <v>1382</v>
      </c>
      <c r="DH128" s="1038"/>
      <c r="DI128" s="1038"/>
      <c r="DJ128" s="1038"/>
      <c r="DK128" s="1038"/>
      <c r="DL128" s="1038">
        <v>176</v>
      </c>
      <c r="DM128" s="1038"/>
      <c r="DN128" s="1038"/>
      <c r="DO128" s="1038"/>
      <c r="DP128" s="1038"/>
      <c r="DQ128" s="1038">
        <v>4558</v>
      </c>
      <c r="DR128" s="1038"/>
      <c r="DS128" s="1038"/>
      <c r="DT128" s="1038"/>
      <c r="DU128" s="1038"/>
      <c r="DV128" s="1039">
        <v>0</v>
      </c>
      <c r="DW128" s="1039"/>
      <c r="DX128" s="1039"/>
      <c r="DY128" s="1039"/>
      <c r="DZ128" s="1040"/>
    </row>
    <row r="129" spans="1:131" s="230" customFormat="1" ht="26.25" customHeight="1" x14ac:dyDescent="0.15">
      <c r="A129" s="934" t="s">
        <v>103</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467</v>
      </c>
      <c r="X129" s="1071"/>
      <c r="Y129" s="1071"/>
      <c r="Z129" s="1072"/>
      <c r="AA129" s="958">
        <v>42595905</v>
      </c>
      <c r="AB129" s="959"/>
      <c r="AC129" s="959"/>
      <c r="AD129" s="959"/>
      <c r="AE129" s="960"/>
      <c r="AF129" s="961">
        <v>41444447</v>
      </c>
      <c r="AG129" s="959"/>
      <c r="AH129" s="959"/>
      <c r="AI129" s="959"/>
      <c r="AJ129" s="960"/>
      <c r="AK129" s="961">
        <v>42343576</v>
      </c>
      <c r="AL129" s="959"/>
      <c r="AM129" s="959"/>
      <c r="AN129" s="959"/>
      <c r="AO129" s="960"/>
      <c r="AP129" s="1073"/>
      <c r="AQ129" s="1074"/>
      <c r="AR129" s="1074"/>
      <c r="AS129" s="1074"/>
      <c r="AT129" s="1075"/>
      <c r="AU129" s="233"/>
      <c r="AV129" s="233"/>
      <c r="AW129" s="233"/>
      <c r="AX129" s="1065" t="s">
        <v>468</v>
      </c>
      <c r="AY129" s="923"/>
      <c r="AZ129" s="923"/>
      <c r="BA129" s="923"/>
      <c r="BB129" s="923"/>
      <c r="BC129" s="923"/>
      <c r="BD129" s="923"/>
      <c r="BE129" s="924"/>
      <c r="BF129" s="1066" t="s">
        <v>122</v>
      </c>
      <c r="BG129" s="1067"/>
      <c r="BH129" s="1067"/>
      <c r="BI129" s="1067"/>
      <c r="BJ129" s="1067"/>
      <c r="BK129" s="1067"/>
      <c r="BL129" s="1068"/>
      <c r="BM129" s="1066">
        <v>16.399999999999999</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470</v>
      </c>
      <c r="X130" s="1071"/>
      <c r="Y130" s="1071"/>
      <c r="Z130" s="1072"/>
      <c r="AA130" s="958">
        <v>5047165</v>
      </c>
      <c r="AB130" s="959"/>
      <c r="AC130" s="959"/>
      <c r="AD130" s="959"/>
      <c r="AE130" s="960"/>
      <c r="AF130" s="961">
        <v>5029142</v>
      </c>
      <c r="AG130" s="959"/>
      <c r="AH130" s="959"/>
      <c r="AI130" s="959"/>
      <c r="AJ130" s="960"/>
      <c r="AK130" s="961">
        <v>4917765</v>
      </c>
      <c r="AL130" s="959"/>
      <c r="AM130" s="959"/>
      <c r="AN130" s="959"/>
      <c r="AO130" s="960"/>
      <c r="AP130" s="1073"/>
      <c r="AQ130" s="1074"/>
      <c r="AR130" s="1074"/>
      <c r="AS130" s="1074"/>
      <c r="AT130" s="1075"/>
      <c r="AU130" s="233"/>
      <c r="AV130" s="233"/>
      <c r="AW130" s="233"/>
      <c r="AX130" s="1065" t="s">
        <v>471</v>
      </c>
      <c r="AY130" s="923"/>
      <c r="AZ130" s="923"/>
      <c r="BA130" s="923"/>
      <c r="BB130" s="923"/>
      <c r="BC130" s="923"/>
      <c r="BD130" s="923"/>
      <c r="BE130" s="924"/>
      <c r="BF130" s="1101">
        <v>-1.1000000000000001</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472</v>
      </c>
      <c r="X131" s="1108"/>
      <c r="Y131" s="1108"/>
      <c r="Z131" s="1109"/>
      <c r="AA131" s="1004">
        <v>37548740</v>
      </c>
      <c r="AB131" s="986"/>
      <c r="AC131" s="986"/>
      <c r="AD131" s="986"/>
      <c r="AE131" s="987"/>
      <c r="AF131" s="985">
        <v>36415305</v>
      </c>
      <c r="AG131" s="986"/>
      <c r="AH131" s="986"/>
      <c r="AI131" s="986"/>
      <c r="AJ131" s="987"/>
      <c r="AK131" s="985">
        <v>37425811</v>
      </c>
      <c r="AL131" s="986"/>
      <c r="AM131" s="986"/>
      <c r="AN131" s="986"/>
      <c r="AO131" s="987"/>
      <c r="AP131" s="1110"/>
      <c r="AQ131" s="1111"/>
      <c r="AR131" s="1111"/>
      <c r="AS131" s="1111"/>
      <c r="AT131" s="1112"/>
      <c r="AU131" s="233"/>
      <c r="AV131" s="233"/>
      <c r="AW131" s="233"/>
      <c r="AX131" s="1083" t="s">
        <v>473</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475</v>
      </c>
      <c r="W132" s="1094"/>
      <c r="X132" s="1094"/>
      <c r="Y132" s="1094"/>
      <c r="Z132" s="1095"/>
      <c r="AA132" s="1096">
        <v>-1.5461983500000001</v>
      </c>
      <c r="AB132" s="1097"/>
      <c r="AC132" s="1097"/>
      <c r="AD132" s="1097"/>
      <c r="AE132" s="1098"/>
      <c r="AF132" s="1099">
        <v>-1.0561740500000001</v>
      </c>
      <c r="AG132" s="1097"/>
      <c r="AH132" s="1097"/>
      <c r="AI132" s="1097"/>
      <c r="AJ132" s="1098"/>
      <c r="AK132" s="1099">
        <v>-0.86653981000000002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476</v>
      </c>
      <c r="W133" s="1077"/>
      <c r="X133" s="1077"/>
      <c r="Y133" s="1077"/>
      <c r="Z133" s="1078"/>
      <c r="AA133" s="1079">
        <v>-0.8</v>
      </c>
      <c r="AB133" s="1080"/>
      <c r="AC133" s="1080"/>
      <c r="AD133" s="1080"/>
      <c r="AE133" s="1081"/>
      <c r="AF133" s="1079">
        <v>-1</v>
      </c>
      <c r="AG133" s="1080"/>
      <c r="AH133" s="1080"/>
      <c r="AI133" s="1080"/>
      <c r="AJ133" s="1081"/>
      <c r="AK133" s="1079">
        <v>-1.1000000000000001</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otxpGI86h2irKodvqmPGE5gw/h63aQjBsNFMcGbzQcXkJ48uZsinLb1SDJcG/Gl5rEUfK4OVwLPlQQUGGkaWg==" saltValue="eVCkEAUsnCIs4/LW2i8XV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UoWe/YqJyPFWpfVP1VmhGAAN0yZaFikf0KTqH5szU7EPRQcR2kf+mo19lSddHdYPVToBcQHGakT6PbMvxeW/mg==" saltValue="fbi53GGKjAzKOLfZcsXYX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1"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WA22QZDuojAO5L2/zNmIkr/2M6BKNGNuawoBn9JwiUQ4NSewHft+nvKHbjFM7VosrKLpX4pzvPyA3bnVBYmUw==" saltValue="U6G+PWXnN9aPuZwZAEDXG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485</v>
      </c>
      <c r="AL9" s="1117"/>
      <c r="AM9" s="1117"/>
      <c r="AN9" s="1118"/>
      <c r="AO9" s="281">
        <v>12391136</v>
      </c>
      <c r="AP9" s="281">
        <v>64512</v>
      </c>
      <c r="AQ9" s="282">
        <v>64047</v>
      </c>
      <c r="AR9" s="283">
        <v>0.7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486</v>
      </c>
      <c r="AL10" s="1117"/>
      <c r="AM10" s="1117"/>
      <c r="AN10" s="1118"/>
      <c r="AO10" s="284">
        <v>131681</v>
      </c>
      <c r="AP10" s="284">
        <v>686</v>
      </c>
      <c r="AQ10" s="285">
        <v>2298</v>
      </c>
      <c r="AR10" s="286">
        <v>-70.099999999999994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487</v>
      </c>
      <c r="AL11" s="1117"/>
      <c r="AM11" s="1117"/>
      <c r="AN11" s="1118"/>
      <c r="AO11" s="284" t="s">
        <v>488</v>
      </c>
      <c r="AP11" s="284" t="s">
        <v>488</v>
      </c>
      <c r="AQ11" s="285">
        <v>1764</v>
      </c>
      <c r="AR11" s="286" t="s">
        <v>488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489</v>
      </c>
      <c r="AL12" s="1117"/>
      <c r="AM12" s="1117"/>
      <c r="AN12" s="1118"/>
      <c r="AO12" s="284" t="s">
        <v>488</v>
      </c>
      <c r="AP12" s="284" t="s">
        <v>488</v>
      </c>
      <c r="AQ12" s="285">
        <v>30</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490</v>
      </c>
      <c r="AL13" s="1117"/>
      <c r="AM13" s="1117"/>
      <c r="AN13" s="1118"/>
      <c r="AO13" s="284">
        <v>445181</v>
      </c>
      <c r="AP13" s="284">
        <v>2318</v>
      </c>
      <c r="AQ13" s="285">
        <v>1643</v>
      </c>
      <c r="AR13" s="286">
        <v>41.1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491</v>
      </c>
      <c r="AL14" s="1117"/>
      <c r="AM14" s="1117"/>
      <c r="AN14" s="1118"/>
      <c r="AO14" s="284">
        <v>326718</v>
      </c>
      <c r="AP14" s="284">
        <v>1701</v>
      </c>
      <c r="AQ14" s="285">
        <v>1378</v>
      </c>
      <c r="AR14" s="286">
        <v>23.4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492</v>
      </c>
      <c r="AL15" s="1120"/>
      <c r="AM15" s="1120"/>
      <c r="AN15" s="1121"/>
      <c r="AO15" s="284">
        <v>-440873</v>
      </c>
      <c r="AP15" s="284">
        <v>-2295</v>
      </c>
      <c r="AQ15" s="285">
        <v>-2215</v>
      </c>
      <c r="AR15" s="286">
        <v>3.6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12853843</v>
      </c>
      <c r="AP16" s="284">
        <v>66921</v>
      </c>
      <c r="AQ16" s="285">
        <v>68944</v>
      </c>
      <c r="AR16" s="286">
        <v>-2.9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497</v>
      </c>
      <c r="AL21" s="1123"/>
      <c r="AM21" s="1123"/>
      <c r="AN21" s="1124"/>
      <c r="AO21" s="297">
        <v>6.49</v>
      </c>
      <c r="AP21" s="298">
        <v>6.5</v>
      </c>
      <c r="AQ21" s="299">
        <v>-0.01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498</v>
      </c>
      <c r="AL22" s="1123"/>
      <c r="AM22" s="1123"/>
      <c r="AN22" s="1124"/>
      <c r="AO22" s="302">
        <v>100.7</v>
      </c>
      <c r="AP22" s="303">
        <v>99.5</v>
      </c>
      <c r="AQ22" s="304">
        <v>1.2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502</v>
      </c>
      <c r="AL32" s="1131"/>
      <c r="AM32" s="1131"/>
      <c r="AN32" s="1132"/>
      <c r="AO32" s="312">
        <v>4284959</v>
      </c>
      <c r="AP32" s="312">
        <v>22309</v>
      </c>
      <c r="AQ32" s="313">
        <v>30222</v>
      </c>
      <c r="AR32" s="314">
        <v>-26.2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503</v>
      </c>
      <c r="AL33" s="1131"/>
      <c r="AM33" s="1131"/>
      <c r="AN33" s="1132"/>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504</v>
      </c>
      <c r="AL34" s="1131"/>
      <c r="AM34" s="1131"/>
      <c r="AN34" s="1132"/>
      <c r="AO34" s="312" t="s">
        <v>488</v>
      </c>
      <c r="AP34" s="312" t="s">
        <v>488</v>
      </c>
      <c r="AQ34" s="313">
        <v>22</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505</v>
      </c>
      <c r="AL35" s="1131"/>
      <c r="AM35" s="1131"/>
      <c r="AN35" s="1132"/>
      <c r="AO35" s="312">
        <v>806465</v>
      </c>
      <c r="AP35" s="312">
        <v>4199</v>
      </c>
      <c r="AQ35" s="313">
        <v>7968</v>
      </c>
      <c r="AR35" s="314">
        <v>-47.3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506</v>
      </c>
      <c r="AL36" s="1131"/>
      <c r="AM36" s="1131"/>
      <c r="AN36" s="1132"/>
      <c r="AO36" s="312">
        <v>74250</v>
      </c>
      <c r="AP36" s="312">
        <v>387</v>
      </c>
      <c r="AQ36" s="313">
        <v>535</v>
      </c>
      <c r="AR36" s="314">
        <v>-27.7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507</v>
      </c>
      <c r="AL37" s="1131"/>
      <c r="AM37" s="1131"/>
      <c r="AN37" s="1132"/>
      <c r="AO37" s="312">
        <v>32149</v>
      </c>
      <c r="AP37" s="312">
        <v>167</v>
      </c>
      <c r="AQ37" s="313">
        <v>897</v>
      </c>
      <c r="AR37" s="314">
        <v>-81.400000000000006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508</v>
      </c>
      <c r="AL38" s="1134"/>
      <c r="AM38" s="1134"/>
      <c r="AN38" s="1135"/>
      <c r="AO38" s="315" t="s">
        <v>488</v>
      </c>
      <c r="AP38" s="315" t="s">
        <v>488</v>
      </c>
      <c r="AQ38" s="316">
        <v>0</v>
      </c>
      <c r="AR38" s="304" t="s">
        <v>488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509</v>
      </c>
      <c r="AL39" s="1134"/>
      <c r="AM39" s="1134"/>
      <c r="AN39" s="1135"/>
      <c r="AO39" s="312">
        <v>-604368</v>
      </c>
      <c r="AP39" s="312">
        <v>-3147</v>
      </c>
      <c r="AQ39" s="313">
        <v>-7440</v>
      </c>
      <c r="AR39" s="314">
        <v>-57.7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510</v>
      </c>
      <c r="AL40" s="1131"/>
      <c r="AM40" s="1131"/>
      <c r="AN40" s="1132"/>
      <c r="AO40" s="312">
        <v>-4917765</v>
      </c>
      <c r="AP40" s="312">
        <v>-25603</v>
      </c>
      <c r="AQ40" s="313">
        <v>-23690</v>
      </c>
      <c r="AR40" s="314">
        <v>8.1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-324310</v>
      </c>
      <c r="AP41" s="312">
        <v>-1688</v>
      </c>
      <c r="AQ41" s="313">
        <v>8515</v>
      </c>
      <c r="AR41" s="314">
        <v>-119.8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480</v>
      </c>
      <c r="AN49" s="1127" t="s">
        <v>513</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4613637</v>
      </c>
      <c r="AN51" s="334">
        <v>23440</v>
      </c>
      <c r="AO51" s="335">
        <v>-24</v>
      </c>
      <c r="AP51" s="336">
        <v>46035</v>
      </c>
      <c r="AQ51" s="337">
        <v>2.2999999999999998</v>
      </c>
      <c r="AR51" s="338">
        <v>-26.3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2495850</v>
      </c>
      <c r="AN52" s="342">
        <v>12680</v>
      </c>
      <c r="AO52" s="343">
        <v>-38.799999999999997</v>
      </c>
      <c r="AP52" s="344">
        <v>25158</v>
      </c>
      <c r="AQ52" s="345">
        <v>-0.4</v>
      </c>
      <c r="AR52" s="346">
        <v>-38.4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5906416</v>
      </c>
      <c r="AN53" s="334">
        <v>30226</v>
      </c>
      <c r="AO53" s="335">
        <v>29</v>
      </c>
      <c r="AP53" s="336">
        <v>43261</v>
      </c>
      <c r="AQ53" s="337">
        <v>-6</v>
      </c>
      <c r="AR53" s="338">
        <v>35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3186763</v>
      </c>
      <c r="AN54" s="342">
        <v>16308</v>
      </c>
      <c r="AO54" s="343">
        <v>28.6</v>
      </c>
      <c r="AP54" s="344">
        <v>24721</v>
      </c>
      <c r="AQ54" s="345">
        <v>-1.7</v>
      </c>
      <c r="AR54" s="346">
        <v>30.3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4954680</v>
      </c>
      <c r="AN55" s="334">
        <v>25563</v>
      </c>
      <c r="AO55" s="335">
        <v>-15.4</v>
      </c>
      <c r="AP55" s="336">
        <v>40626</v>
      </c>
      <c r="AQ55" s="337">
        <v>-6.1</v>
      </c>
      <c r="AR55" s="338">
        <v>-9.3000000000000007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2596731</v>
      </c>
      <c r="AN56" s="342">
        <v>13398</v>
      </c>
      <c r="AO56" s="343">
        <v>-17.8</v>
      </c>
      <c r="AP56" s="344">
        <v>24279</v>
      </c>
      <c r="AQ56" s="345">
        <v>-1.8</v>
      </c>
      <c r="AR56" s="346">
        <v>-16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5825102</v>
      </c>
      <c r="AN57" s="334">
        <v>30161</v>
      </c>
      <c r="AO57" s="335">
        <v>18</v>
      </c>
      <c r="AP57" s="336">
        <v>46133</v>
      </c>
      <c r="AQ57" s="337">
        <v>13.6</v>
      </c>
      <c r="AR57" s="338">
        <v>4.4000000000000004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3479204</v>
      </c>
      <c r="AN58" s="342">
        <v>18015</v>
      </c>
      <c r="AO58" s="343">
        <v>34.5</v>
      </c>
      <c r="AP58" s="344">
        <v>27280</v>
      </c>
      <c r="AQ58" s="345">
        <v>12.4</v>
      </c>
      <c r="AR58" s="346">
        <v>22.1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7440474</v>
      </c>
      <c r="AN59" s="334">
        <v>38738</v>
      </c>
      <c r="AO59" s="335">
        <v>28.4</v>
      </c>
      <c r="AP59" s="336">
        <v>49174</v>
      </c>
      <c r="AQ59" s="337">
        <v>6.6</v>
      </c>
      <c r="AR59" s="338">
        <v>21.8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4712473</v>
      </c>
      <c r="AN60" s="342">
        <v>24535</v>
      </c>
      <c r="AO60" s="343">
        <v>36.200000000000003</v>
      </c>
      <c r="AP60" s="344">
        <v>29896</v>
      </c>
      <c r="AQ60" s="345">
        <v>9.6</v>
      </c>
      <c r="AR60" s="346">
        <v>26.6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5748062</v>
      </c>
      <c r="AN61" s="349">
        <v>29626</v>
      </c>
      <c r="AO61" s="350">
        <v>7.2</v>
      </c>
      <c r="AP61" s="351">
        <v>45046</v>
      </c>
      <c r="AQ61" s="352">
        <v>2.1</v>
      </c>
      <c r="AR61" s="338">
        <v>5.0999999999999996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3294204</v>
      </c>
      <c r="AN62" s="342">
        <v>16987</v>
      </c>
      <c r="AO62" s="343">
        <v>8.5</v>
      </c>
      <c r="AP62" s="344">
        <v>26267</v>
      </c>
      <c r="AQ62" s="345">
        <v>3.6</v>
      </c>
      <c r="AR62" s="346">
        <v>4.9000000000000004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rz+k2LV19Bv3Gqzl5fVwe6KX4UAmQpigK6VbDGrUm57wKnS8BYm3xgHyBCoSi+Cx2ITx4EEvZOsGuokRSysWkQ==" saltValue="TogTPoEVLiqUz7Ejx8GDt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57" zoomScale="55" zoomScaleNormal="5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0" spans="125:125" ht="13.5" hidden="1" customHeight="1" x14ac:dyDescent="0.15"/>
    <row r="121" spans="125:125" ht="13.5" hidden="1" customHeight="1" x14ac:dyDescent="0.15">
      <c r="DU121" s="259"/>
    </row>
  </sheetData>
  <sheetProtection algorithmName="SHA-512" hashValue="GWlg1uOmQyRtV8z5CXyN97eLTOYj24BXELR/7SZZqon/jr9tcgwQx4dNh4YF+dPOHBLVPGZ9mQ8E/xLcgOTTFA==" saltValue="KCgDdczCbhYvizxMLqEDn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25" zoomScale="40" zoomScaleNormal="4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i4QJqH9hn85kJpfe5nD8Owbi1prciISewrBSGnM9UDVW/uR4OcHVWNdyaqcPPoK3FrfkJHuqjDMesxYcIHXLog==" saltValue="cNTssIL6pJDkooorTXbKU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7"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23.01</v>
      </c>
      <c r="G47" s="12">
        <v>24.23</v>
      </c>
      <c r="H47" s="12">
        <v>27.61</v>
      </c>
      <c r="I47" s="12">
        <v>28.39</v>
      </c>
      <c r="J47" s="13">
        <v>28.25</v>
      </c>
    </row>
    <row r="48" spans="2:10" ht="57.75" customHeight="1" x14ac:dyDescent="0.15">
      <c r="B48" s="14"/>
      <c r="C48" s="1141" t="s">
        <v>4</v>
      </c>
      <c r="D48" s="1141"/>
      <c r="E48" s="1142"/>
      <c r="F48" s="15">
        <v>13.07</v>
      </c>
      <c r="G48" s="16">
        <v>13.32</v>
      </c>
      <c r="H48" s="16">
        <v>14.75</v>
      </c>
      <c r="I48" s="16">
        <v>12.68</v>
      </c>
      <c r="J48" s="17">
        <v>11.05</v>
      </c>
    </row>
    <row r="49" spans="2:10" ht="57.75" customHeight="1" thickBot="1" x14ac:dyDescent="0.2">
      <c r="B49" s="18"/>
      <c r="C49" s="1143" t="s">
        <v>5</v>
      </c>
      <c r="D49" s="1143"/>
      <c r="E49" s="1144"/>
      <c r="F49" s="19">
        <v>0.47</v>
      </c>
      <c r="G49" s="20">
        <v>2.2999999999999998</v>
      </c>
      <c r="H49" s="20">
        <v>6.3</v>
      </c>
      <c r="I49" s="20" t="s">
        <v>532</v>
      </c>
      <c r="J49" s="21" t="s">
        <v>533</v>
      </c>
    </row>
    <row r="50" spans="2:10" x14ac:dyDescent="0.15"/>
  </sheetData>
  <sheetProtection algorithmName="SHA-512" hashValue="a4TSRE3lJIRXgsP+aFB01FD7oGi9kMuWOyXfdofiK+B4FiRD8Vg25GFjQMMRNIvA6k3Qe3oXON5zrzObTCSTyA==" saltValue="bXZnJRrT/I/3NOt6jSpq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1"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534</v>
      </c>
      <c r="D34" s="1151"/>
      <c r="E34" s="1152"/>
      <c r="F34" s="32">
        <v>13.07</v>
      </c>
      <c r="G34" s="33">
        <v>13.32</v>
      </c>
      <c r="H34" s="33">
        <v>14.75</v>
      </c>
      <c r="I34" s="33">
        <v>12.26</v>
      </c>
      <c r="J34" s="34">
        <v>10.72</v>
      </c>
      <c r="K34" s="22"/>
      <c r="L34" s="22"/>
      <c r="M34" s="22"/>
      <c r="N34" s="22"/>
      <c r="O34" s="22"/>
      <c r="P34" s="22"/>
    </row>
    <row r="35" spans="1:16" ht="39" customHeight="1" x14ac:dyDescent="0.15">
      <c r="A35" s="22"/>
      <c r="B35" s="35"/>
      <c r="C35" s="1145" t="s">
        <v>535</v>
      </c>
      <c r="D35" s="1146"/>
      <c r="E35" s="1147"/>
      <c r="F35" s="36">
        <v>8.14</v>
      </c>
      <c r="G35" s="37">
        <v>8.34</v>
      </c>
      <c r="H35" s="37">
        <v>8.84</v>
      </c>
      <c r="I35" s="37">
        <v>7.53</v>
      </c>
      <c r="J35" s="38">
        <v>6.88</v>
      </c>
      <c r="K35" s="22"/>
      <c r="L35" s="22"/>
      <c r="M35" s="22"/>
      <c r="N35" s="22"/>
      <c r="O35" s="22"/>
      <c r="P35" s="22"/>
    </row>
    <row r="36" spans="1:16" ht="39" customHeight="1" x14ac:dyDescent="0.15">
      <c r="A36" s="22"/>
      <c r="B36" s="35"/>
      <c r="C36" s="1145" t="s">
        <v>536</v>
      </c>
      <c r="D36" s="1146"/>
      <c r="E36" s="1147"/>
      <c r="F36" s="36">
        <v>0</v>
      </c>
      <c r="G36" s="37">
        <v>0.02</v>
      </c>
      <c r="H36" s="37">
        <v>0.02</v>
      </c>
      <c r="I36" s="37">
        <v>0.02</v>
      </c>
      <c r="J36" s="38">
        <v>4.7300000000000004</v>
      </c>
      <c r="K36" s="22"/>
      <c r="L36" s="22"/>
      <c r="M36" s="22"/>
      <c r="N36" s="22"/>
      <c r="O36" s="22"/>
      <c r="P36" s="22"/>
    </row>
    <row r="37" spans="1:16" ht="39" customHeight="1" x14ac:dyDescent="0.15">
      <c r="A37" s="22"/>
      <c r="B37" s="35"/>
      <c r="C37" s="1145" t="s">
        <v>537</v>
      </c>
      <c r="D37" s="1146"/>
      <c r="E37" s="1147"/>
      <c r="F37" s="36">
        <v>0.37</v>
      </c>
      <c r="G37" s="37">
        <v>0.22</v>
      </c>
      <c r="H37" s="37">
        <v>0.37</v>
      </c>
      <c r="I37" s="37">
        <v>0.94</v>
      </c>
      <c r="J37" s="38">
        <v>1.76</v>
      </c>
      <c r="K37" s="22"/>
      <c r="L37" s="22"/>
      <c r="M37" s="22"/>
      <c r="N37" s="22"/>
      <c r="O37" s="22"/>
      <c r="P37" s="22"/>
    </row>
    <row r="38" spans="1:16" ht="39" customHeight="1" x14ac:dyDescent="0.15">
      <c r="A38" s="22"/>
      <c r="B38" s="35"/>
      <c r="C38" s="1145" t="s">
        <v>538</v>
      </c>
      <c r="D38" s="1146"/>
      <c r="E38" s="1147"/>
      <c r="F38" s="36">
        <v>0.08</v>
      </c>
      <c r="G38" s="37">
        <v>0.08</v>
      </c>
      <c r="H38" s="37">
        <v>0.05</v>
      </c>
      <c r="I38" s="37">
        <v>0.06</v>
      </c>
      <c r="J38" s="38">
        <v>0.06</v>
      </c>
      <c r="K38" s="22"/>
      <c r="L38" s="22"/>
      <c r="M38" s="22"/>
      <c r="N38" s="22"/>
      <c r="O38" s="22"/>
      <c r="P38" s="22"/>
    </row>
    <row r="39" spans="1:16" ht="39" customHeight="1" x14ac:dyDescent="0.15">
      <c r="A39" s="22"/>
      <c r="B39" s="35"/>
      <c r="C39" s="1145" t="s">
        <v>539</v>
      </c>
      <c r="D39" s="1146"/>
      <c r="E39" s="1147"/>
      <c r="F39" s="36">
        <v>0</v>
      </c>
      <c r="G39" s="37">
        <v>0</v>
      </c>
      <c r="H39" s="37">
        <v>0</v>
      </c>
      <c r="I39" s="37">
        <v>0</v>
      </c>
      <c r="J39" s="38">
        <v>0</v>
      </c>
      <c r="K39" s="22"/>
      <c r="L39" s="22"/>
      <c r="M39" s="22"/>
      <c r="N39" s="22"/>
      <c r="O39" s="22"/>
      <c r="P39" s="22"/>
    </row>
    <row r="40" spans="1:16" ht="39" customHeight="1" x14ac:dyDescent="0.15">
      <c r="A40" s="22"/>
      <c r="B40" s="35"/>
      <c r="C40" s="1145" t="s">
        <v>540</v>
      </c>
      <c r="D40" s="1146"/>
      <c r="E40" s="1147"/>
      <c r="F40" s="36">
        <v>0</v>
      </c>
      <c r="G40" s="37">
        <v>0</v>
      </c>
      <c r="H40" s="37">
        <v>0</v>
      </c>
      <c r="I40" s="37">
        <v>0</v>
      </c>
      <c r="J40" s="38">
        <v>0</v>
      </c>
      <c r="K40" s="22"/>
      <c r="L40" s="22"/>
      <c r="M40" s="22"/>
      <c r="N40" s="22"/>
      <c r="O40" s="22"/>
      <c r="P40" s="22"/>
    </row>
    <row r="41" spans="1:16" ht="39" customHeight="1" x14ac:dyDescent="0.15">
      <c r="A41" s="22"/>
      <c r="B41" s="35"/>
      <c r="C41" s="1145" t="s">
        <v>541</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542</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543</v>
      </c>
      <c r="D43" s="1149"/>
      <c r="E43" s="1150"/>
      <c r="F43" s="41">
        <v>0</v>
      </c>
      <c r="G43" s="42">
        <v>0</v>
      </c>
      <c r="H43" s="42">
        <v>0</v>
      </c>
      <c r="I43" s="42">
        <v>0.1</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9Dh631WdrCHzZIJuPHQOJbIAw3mPuvmcLiO25AtROS5uf4H1nxP3LUy2oYU1ZFJJHTt5ZAd5jGM+OurAC/RU7g==" saltValue="oEcktEjJFlwHIKj6TcsY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25" zoomScale="85" zoomScaleNormal="85" zoomScaleSheetLayoutView="55" workbookViewId="0">
      <selection activeCell="N48" sqref="N4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4304</v>
      </c>
      <c r="L45" s="60">
        <v>4289</v>
      </c>
      <c r="M45" s="60">
        <v>4224</v>
      </c>
      <c r="N45" s="60">
        <v>4259</v>
      </c>
      <c r="O45" s="61">
        <v>4285</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488</v>
      </c>
      <c r="L46" s="64" t="s">
        <v>488</v>
      </c>
      <c r="M46" s="64" t="s">
        <v>488</v>
      </c>
      <c r="N46" s="64" t="s">
        <v>488</v>
      </c>
      <c r="O46" s="65" t="s">
        <v>488</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488</v>
      </c>
      <c r="L47" s="64" t="s">
        <v>488</v>
      </c>
      <c r="M47" s="64" t="s">
        <v>488</v>
      </c>
      <c r="N47" s="64" t="s">
        <v>488</v>
      </c>
      <c r="O47" s="65" t="s">
        <v>488</v>
      </c>
      <c r="P47" s="48"/>
      <c r="Q47" s="48"/>
      <c r="R47" s="48"/>
      <c r="S47" s="48"/>
      <c r="T47" s="48"/>
      <c r="U47" s="48"/>
    </row>
    <row r="48" spans="1:21" ht="30.75" customHeight="1" x14ac:dyDescent="0.15">
      <c r="A48" s="48"/>
      <c r="B48" s="1155"/>
      <c r="C48" s="1156"/>
      <c r="D48" s="62"/>
      <c r="E48" s="1161" t="s">
        <v>13</v>
      </c>
      <c r="F48" s="1161"/>
      <c r="G48" s="1161"/>
      <c r="H48" s="1161"/>
      <c r="I48" s="1161"/>
      <c r="J48" s="1162"/>
      <c r="K48" s="63">
        <v>1090</v>
      </c>
      <c r="L48" s="64">
        <v>1145</v>
      </c>
      <c r="M48" s="64">
        <v>927</v>
      </c>
      <c r="N48" s="64">
        <v>977</v>
      </c>
      <c r="O48" s="65">
        <v>806</v>
      </c>
      <c r="P48" s="48"/>
      <c r="Q48" s="48"/>
      <c r="R48" s="48"/>
      <c r="S48" s="48"/>
      <c r="T48" s="48"/>
      <c r="U48" s="48"/>
    </row>
    <row r="49" spans="1:21" ht="30.75" customHeight="1" x14ac:dyDescent="0.15">
      <c r="A49" s="48"/>
      <c r="B49" s="1155"/>
      <c r="C49" s="1156"/>
      <c r="D49" s="62"/>
      <c r="E49" s="1161" t="s">
        <v>14</v>
      </c>
      <c r="F49" s="1161"/>
      <c r="G49" s="1161"/>
      <c r="H49" s="1161"/>
      <c r="I49" s="1161"/>
      <c r="J49" s="1162"/>
      <c r="K49" s="63">
        <v>75</v>
      </c>
      <c r="L49" s="64">
        <v>75</v>
      </c>
      <c r="M49" s="64">
        <v>74</v>
      </c>
      <c r="N49" s="64">
        <v>74</v>
      </c>
      <c r="O49" s="65">
        <v>74</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488</v>
      </c>
      <c r="L50" s="64" t="s">
        <v>488</v>
      </c>
      <c r="M50" s="64" t="s">
        <v>488</v>
      </c>
      <c r="N50" s="64" t="s">
        <v>488</v>
      </c>
      <c r="O50" s="65">
        <v>32</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488</v>
      </c>
      <c r="L51" s="64" t="s">
        <v>488</v>
      </c>
      <c r="M51" s="64" t="s">
        <v>488</v>
      </c>
      <c r="N51" s="64" t="s">
        <v>488</v>
      </c>
      <c r="O51" s="65" t="s">
        <v>488</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5578</v>
      </c>
      <c r="L52" s="64">
        <v>5736</v>
      </c>
      <c r="M52" s="64">
        <v>5806</v>
      </c>
      <c r="N52" s="64">
        <v>5695</v>
      </c>
      <c r="O52" s="65">
        <v>5522</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-109</v>
      </c>
      <c r="L53" s="69">
        <v>-227</v>
      </c>
      <c r="M53" s="69">
        <v>-581</v>
      </c>
      <c r="N53" s="69">
        <v>-385</v>
      </c>
      <c r="O53" s="70">
        <v>-325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8yJ8aj1KXAkHOd8he+HvVPiSHCJ+s/uq9Uz4CAvX+5cIuRq9RkOiounSDQwuIp3F7G42fhYbTrIdx2lbXCO6hQ==" saltValue="iJwyDRRyMA5+4MRcgJqJa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5"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84" t="s">
        <v>30</v>
      </c>
      <c r="C41" s="1185"/>
      <c r="D41" s="105"/>
      <c r="E41" s="1190" t="s">
        <v>31</v>
      </c>
      <c r="F41" s="1190"/>
      <c r="G41" s="1190"/>
      <c r="H41" s="1191"/>
      <c r="I41" s="355">
        <v>33347</v>
      </c>
      <c r="J41" s="356">
        <v>31947</v>
      </c>
      <c r="K41" s="356">
        <v>30419</v>
      </c>
      <c r="L41" s="356">
        <v>27760</v>
      </c>
      <c r="M41" s="357">
        <v>26769</v>
      </c>
    </row>
    <row r="42" spans="2:13" ht="27.75" customHeight="1" x14ac:dyDescent="0.15">
      <c r="B42" s="1186"/>
      <c r="C42" s="1187"/>
      <c r="D42" s="106"/>
      <c r="E42" s="1192" t="s">
        <v>32</v>
      </c>
      <c r="F42" s="1192"/>
      <c r="G42" s="1192"/>
      <c r="H42" s="1193"/>
      <c r="I42" s="358" t="s">
        <v>488</v>
      </c>
      <c r="J42" s="359" t="s">
        <v>488</v>
      </c>
      <c r="K42" s="359" t="s">
        <v>488</v>
      </c>
      <c r="L42" s="359">
        <v>326</v>
      </c>
      <c r="M42" s="360">
        <v>303</v>
      </c>
    </row>
    <row r="43" spans="2:13" ht="27.75" customHeight="1" x14ac:dyDescent="0.15">
      <c r="B43" s="1186"/>
      <c r="C43" s="1187"/>
      <c r="D43" s="106"/>
      <c r="E43" s="1192" t="s">
        <v>33</v>
      </c>
      <c r="F43" s="1192"/>
      <c r="G43" s="1192"/>
      <c r="H43" s="1193"/>
      <c r="I43" s="358">
        <v>10781</v>
      </c>
      <c r="J43" s="359">
        <v>10117</v>
      </c>
      <c r="K43" s="359">
        <v>9276</v>
      </c>
      <c r="L43" s="359">
        <v>8986</v>
      </c>
      <c r="M43" s="360">
        <v>8400</v>
      </c>
    </row>
    <row r="44" spans="2:13" ht="27.75" customHeight="1" x14ac:dyDescent="0.15">
      <c r="B44" s="1186"/>
      <c r="C44" s="1187"/>
      <c r="D44" s="106"/>
      <c r="E44" s="1192" t="s">
        <v>34</v>
      </c>
      <c r="F44" s="1192"/>
      <c r="G44" s="1192"/>
      <c r="H44" s="1193"/>
      <c r="I44" s="358">
        <v>608</v>
      </c>
      <c r="J44" s="359">
        <v>535</v>
      </c>
      <c r="K44" s="359">
        <v>461</v>
      </c>
      <c r="L44" s="359">
        <v>387</v>
      </c>
      <c r="M44" s="360">
        <v>313</v>
      </c>
    </row>
    <row r="45" spans="2:13" ht="27.75" customHeight="1" x14ac:dyDescent="0.15">
      <c r="B45" s="1186"/>
      <c r="C45" s="1187"/>
      <c r="D45" s="106"/>
      <c r="E45" s="1192" t="s">
        <v>35</v>
      </c>
      <c r="F45" s="1192"/>
      <c r="G45" s="1192"/>
      <c r="H45" s="1193"/>
      <c r="I45" s="358">
        <v>10555</v>
      </c>
      <c r="J45" s="359">
        <v>10489</v>
      </c>
      <c r="K45" s="359">
        <v>10174</v>
      </c>
      <c r="L45" s="359">
        <v>10394</v>
      </c>
      <c r="M45" s="360">
        <v>10722</v>
      </c>
    </row>
    <row r="46" spans="2:13" ht="27.75" customHeight="1" x14ac:dyDescent="0.15">
      <c r="B46" s="1186"/>
      <c r="C46" s="1187"/>
      <c r="D46" s="107"/>
      <c r="E46" s="1192" t="s">
        <v>36</v>
      </c>
      <c r="F46" s="1192"/>
      <c r="G46" s="1192"/>
      <c r="H46" s="1193"/>
      <c r="I46" s="358">
        <v>9</v>
      </c>
      <c r="J46" s="359">
        <v>6</v>
      </c>
      <c r="K46" s="359">
        <v>1</v>
      </c>
      <c r="L46" s="359">
        <v>0</v>
      </c>
      <c r="M46" s="360">
        <v>5</v>
      </c>
    </row>
    <row r="47" spans="2:13" ht="27.75" customHeight="1" x14ac:dyDescent="0.15">
      <c r="B47" s="1186"/>
      <c r="C47" s="1187"/>
      <c r="D47" s="108"/>
      <c r="E47" s="1194" t="s">
        <v>37</v>
      </c>
      <c r="F47" s="1195"/>
      <c r="G47" s="1195"/>
      <c r="H47" s="1196"/>
      <c r="I47" s="358" t="s">
        <v>488</v>
      </c>
      <c r="J47" s="359" t="s">
        <v>488</v>
      </c>
      <c r="K47" s="359" t="s">
        <v>488</v>
      </c>
      <c r="L47" s="359" t="s">
        <v>488</v>
      </c>
      <c r="M47" s="360" t="s">
        <v>488</v>
      </c>
    </row>
    <row r="48" spans="2:13" ht="27.75" customHeight="1" x14ac:dyDescent="0.15">
      <c r="B48" s="1186"/>
      <c r="C48" s="1187"/>
      <c r="D48" s="106"/>
      <c r="E48" s="1192" t="s">
        <v>38</v>
      </c>
      <c r="F48" s="1192"/>
      <c r="G48" s="1192"/>
      <c r="H48" s="1193"/>
      <c r="I48" s="358" t="s">
        <v>488</v>
      </c>
      <c r="J48" s="359" t="s">
        <v>488</v>
      </c>
      <c r="K48" s="359" t="s">
        <v>488</v>
      </c>
      <c r="L48" s="359" t="s">
        <v>488</v>
      </c>
      <c r="M48" s="360" t="s">
        <v>488</v>
      </c>
    </row>
    <row r="49" spans="2:13" ht="27.75" customHeight="1" x14ac:dyDescent="0.15">
      <c r="B49" s="1188"/>
      <c r="C49" s="1189"/>
      <c r="D49" s="106"/>
      <c r="E49" s="1192" t="s">
        <v>39</v>
      </c>
      <c r="F49" s="1192"/>
      <c r="G49" s="1192"/>
      <c r="H49" s="1193"/>
      <c r="I49" s="358" t="s">
        <v>488</v>
      </c>
      <c r="J49" s="359" t="s">
        <v>488</v>
      </c>
      <c r="K49" s="359" t="s">
        <v>488</v>
      </c>
      <c r="L49" s="359" t="s">
        <v>488</v>
      </c>
      <c r="M49" s="360" t="s">
        <v>488</v>
      </c>
    </row>
    <row r="50" spans="2:13" ht="27.75" customHeight="1" x14ac:dyDescent="0.15">
      <c r="B50" s="1197" t="s">
        <v>40</v>
      </c>
      <c r="C50" s="1198"/>
      <c r="D50" s="109"/>
      <c r="E50" s="1192" t="s">
        <v>41</v>
      </c>
      <c r="F50" s="1192"/>
      <c r="G50" s="1192"/>
      <c r="H50" s="1193"/>
      <c r="I50" s="358">
        <v>20941</v>
      </c>
      <c r="J50" s="359">
        <v>21920</v>
      </c>
      <c r="K50" s="359">
        <v>23900</v>
      </c>
      <c r="L50" s="359">
        <v>24369</v>
      </c>
      <c r="M50" s="360">
        <v>24890</v>
      </c>
    </row>
    <row r="51" spans="2:13" ht="27.75" customHeight="1" x14ac:dyDescent="0.15">
      <c r="B51" s="1186"/>
      <c r="C51" s="1187"/>
      <c r="D51" s="106"/>
      <c r="E51" s="1192" t="s">
        <v>42</v>
      </c>
      <c r="F51" s="1192"/>
      <c r="G51" s="1192"/>
      <c r="H51" s="1193"/>
      <c r="I51" s="358">
        <v>6409</v>
      </c>
      <c r="J51" s="359">
        <v>5925</v>
      </c>
      <c r="K51" s="359">
        <v>5814</v>
      </c>
      <c r="L51" s="359">
        <v>5541</v>
      </c>
      <c r="M51" s="360">
        <v>5484</v>
      </c>
    </row>
    <row r="52" spans="2:13" ht="27.75" customHeight="1" x14ac:dyDescent="0.15">
      <c r="B52" s="1188"/>
      <c r="C52" s="1189"/>
      <c r="D52" s="106"/>
      <c r="E52" s="1192" t="s">
        <v>43</v>
      </c>
      <c r="F52" s="1192"/>
      <c r="G52" s="1192"/>
      <c r="H52" s="1193"/>
      <c r="I52" s="358">
        <v>50495</v>
      </c>
      <c r="J52" s="359">
        <v>48962</v>
      </c>
      <c r="K52" s="359">
        <v>49257</v>
      </c>
      <c r="L52" s="359">
        <v>47831</v>
      </c>
      <c r="M52" s="360">
        <v>46516</v>
      </c>
    </row>
    <row r="53" spans="2:13" ht="27.75" customHeight="1" thickBot="1" x14ac:dyDescent="0.2">
      <c r="B53" s="1199" t="s">
        <v>19</v>
      </c>
      <c r="C53" s="1200"/>
      <c r="D53" s="110"/>
      <c r="E53" s="1201" t="s">
        <v>44</v>
      </c>
      <c r="F53" s="1201"/>
      <c r="G53" s="1201"/>
      <c r="H53" s="1202"/>
      <c r="I53" s="361">
        <v>-22545</v>
      </c>
      <c r="J53" s="362">
        <v>-23714</v>
      </c>
      <c r="K53" s="362">
        <v>-28640</v>
      </c>
      <c r="L53" s="362">
        <v>-29887</v>
      </c>
      <c r="M53" s="363">
        <v>-30377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Ihj6qh8dkaKLCT7tH1SQvy9ZIdURYQd2Yj75gEqFhdguFXPRzfajFXJlflhiq2gpdeINizAfPX2gPhsfGcEOtg==" saltValue="KHpBfO0iy5I8NUsYRTT2K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4"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11759</v>
      </c>
      <c r="G55" s="122">
        <v>11767</v>
      </c>
      <c r="H55" s="123">
        <v>11962</v>
      </c>
    </row>
    <row r="56" spans="2:8" ht="52.5" customHeight="1" x14ac:dyDescent="0.15">
      <c r="B56" s="124"/>
      <c r="C56" s="1213" t="s">
        <v>47</v>
      </c>
      <c r="D56" s="1213"/>
      <c r="E56" s="1214"/>
      <c r="F56" s="125">
        <v>344</v>
      </c>
      <c r="G56" s="125">
        <v>343</v>
      </c>
      <c r="H56" s="126">
        <v>341</v>
      </c>
    </row>
    <row r="57" spans="2:8" ht="53.25" customHeight="1" x14ac:dyDescent="0.15">
      <c r="B57" s="124"/>
      <c r="C57" s="1215" t="s">
        <v>48</v>
      </c>
      <c r="D57" s="1215"/>
      <c r="E57" s="1216"/>
      <c r="F57" s="127">
        <v>11657</v>
      </c>
      <c r="G57" s="127">
        <v>12113</v>
      </c>
      <c r="H57" s="128">
        <v>12432</v>
      </c>
    </row>
    <row r="58" spans="2:8" ht="45.75" customHeight="1" x14ac:dyDescent="0.15">
      <c r="B58" s="129"/>
      <c r="C58" s="1203" t="s">
        <v>549</v>
      </c>
      <c r="D58" s="1204"/>
      <c r="E58" s="1205"/>
      <c r="F58" s="130">
        <v>9055</v>
      </c>
      <c r="G58" s="130">
        <v>9389</v>
      </c>
      <c r="H58" s="131">
        <v>9692</v>
      </c>
    </row>
    <row r="59" spans="2:8" ht="45.75" customHeight="1" x14ac:dyDescent="0.15">
      <c r="B59" s="129"/>
      <c r="C59" s="1203" t="s">
        <v>550</v>
      </c>
      <c r="D59" s="1204"/>
      <c r="E59" s="1205"/>
      <c r="F59" s="130">
        <v>1933</v>
      </c>
      <c r="G59" s="130">
        <v>2034</v>
      </c>
      <c r="H59" s="131">
        <v>2034</v>
      </c>
    </row>
    <row r="60" spans="2:8" ht="45.75" customHeight="1" x14ac:dyDescent="0.15">
      <c r="B60" s="129"/>
      <c r="C60" s="1203" t="s">
        <v>551</v>
      </c>
      <c r="D60" s="1204"/>
      <c r="E60" s="1205"/>
      <c r="F60" s="130">
        <v>240</v>
      </c>
      <c r="G60" s="130">
        <v>229</v>
      </c>
      <c r="H60" s="131">
        <v>215</v>
      </c>
    </row>
    <row r="61" spans="2:8" ht="45.75" customHeight="1" x14ac:dyDescent="0.15">
      <c r="B61" s="129"/>
      <c r="C61" s="1203" t="s">
        <v>552</v>
      </c>
      <c r="D61" s="1204"/>
      <c r="E61" s="1205"/>
      <c r="F61" s="130">
        <v>113</v>
      </c>
      <c r="G61" s="130">
        <v>113</v>
      </c>
      <c r="H61" s="131">
        <v>113</v>
      </c>
    </row>
    <row r="62" spans="2:8" ht="45.75" customHeight="1" thickBot="1" x14ac:dyDescent="0.2">
      <c r="B62" s="132"/>
      <c r="C62" s="1206" t="s">
        <v>553</v>
      </c>
      <c r="D62" s="1207"/>
      <c r="E62" s="1208"/>
      <c r="F62" s="133">
        <v>107</v>
      </c>
      <c r="G62" s="133">
        <v>102</v>
      </c>
      <c r="H62" s="134">
        <v>100</v>
      </c>
    </row>
    <row r="63" spans="2:8" ht="52.5" customHeight="1" thickBot="1" x14ac:dyDescent="0.2">
      <c r="B63" s="135"/>
      <c r="C63" s="1209" t="s">
        <v>49</v>
      </c>
      <c r="D63" s="1209"/>
      <c r="E63" s="1210"/>
      <c r="F63" s="136">
        <v>23760</v>
      </c>
      <c r="G63" s="136">
        <v>24222</v>
      </c>
      <c r="H63" s="137">
        <v>24736</v>
      </c>
    </row>
    <row r="64" spans="2:8" x14ac:dyDescent="0.15"/>
  </sheetData>
  <sheetProtection algorithmName="SHA-512" hashValue="64/1LnXBuCsZ4jpAajZpZakK5eUp591WqQgEQu4agh5qy+tHfY2ft8wO4fvGfVCxnSOGB6B1SpRVPTmOvOKopA==" saltValue="RlD6ZI7TDTP0lQqbUyi+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23440</v>
      </c>
      <c r="E3" s="156"/>
      <c r="F3" s="157">
        <v>46035</v>
      </c>
      <c r="G3" s="158"/>
      <c r="H3" s="159"/>
    </row>
    <row r="4" spans="1:8" x14ac:dyDescent="0.15">
      <c r="A4" s="160"/>
      <c r="B4" s="161"/>
      <c r="C4" s="162"/>
      <c r="D4" s="163">
        <v>12680</v>
      </c>
      <c r="E4" s="164"/>
      <c r="F4" s="165">
        <v>25158</v>
      </c>
      <c r="G4" s="166"/>
      <c r="H4" s="167"/>
    </row>
    <row r="5" spans="1:8" x14ac:dyDescent="0.15">
      <c r="A5" s="148" t="s">
        <v>521</v>
      </c>
      <c r="B5" s="153"/>
      <c r="C5" s="154"/>
      <c r="D5" s="155">
        <v>30226</v>
      </c>
      <c r="E5" s="156"/>
      <c r="F5" s="157">
        <v>43261</v>
      </c>
      <c r="G5" s="158"/>
      <c r="H5" s="159"/>
    </row>
    <row r="6" spans="1:8" x14ac:dyDescent="0.15">
      <c r="A6" s="160"/>
      <c r="B6" s="161"/>
      <c r="C6" s="162"/>
      <c r="D6" s="163">
        <v>16308</v>
      </c>
      <c r="E6" s="164"/>
      <c r="F6" s="165">
        <v>24721</v>
      </c>
      <c r="G6" s="166"/>
      <c r="H6" s="167"/>
    </row>
    <row r="7" spans="1:8" x14ac:dyDescent="0.15">
      <c r="A7" s="148" t="s">
        <v>522</v>
      </c>
      <c r="B7" s="153"/>
      <c r="C7" s="154"/>
      <c r="D7" s="155">
        <v>25563</v>
      </c>
      <c r="E7" s="156"/>
      <c r="F7" s="157">
        <v>40626</v>
      </c>
      <c r="G7" s="158"/>
      <c r="H7" s="159"/>
    </row>
    <row r="8" spans="1:8" x14ac:dyDescent="0.15">
      <c r="A8" s="160"/>
      <c r="B8" s="161"/>
      <c r="C8" s="162"/>
      <c r="D8" s="163">
        <v>13398</v>
      </c>
      <c r="E8" s="164"/>
      <c r="F8" s="165">
        <v>24279</v>
      </c>
      <c r="G8" s="166"/>
      <c r="H8" s="167"/>
    </row>
    <row r="9" spans="1:8" x14ac:dyDescent="0.15">
      <c r="A9" s="148" t="s">
        <v>523</v>
      </c>
      <c r="B9" s="153"/>
      <c r="C9" s="154"/>
      <c r="D9" s="155">
        <v>30161</v>
      </c>
      <c r="E9" s="156"/>
      <c r="F9" s="157">
        <v>46133</v>
      </c>
      <c r="G9" s="158"/>
      <c r="H9" s="159"/>
    </row>
    <row r="10" spans="1:8" x14ac:dyDescent="0.15">
      <c r="A10" s="160"/>
      <c r="B10" s="161"/>
      <c r="C10" s="162"/>
      <c r="D10" s="163">
        <v>18015</v>
      </c>
      <c r="E10" s="164"/>
      <c r="F10" s="165">
        <v>27280</v>
      </c>
      <c r="G10" s="166"/>
      <c r="H10" s="167"/>
    </row>
    <row r="11" spans="1:8" x14ac:dyDescent="0.15">
      <c r="A11" s="148" t="s">
        <v>524</v>
      </c>
      <c r="B11" s="153"/>
      <c r="C11" s="154"/>
      <c r="D11" s="155">
        <v>38738</v>
      </c>
      <c r="E11" s="156"/>
      <c r="F11" s="157">
        <v>49174</v>
      </c>
      <c r="G11" s="158"/>
      <c r="H11" s="159"/>
    </row>
    <row r="12" spans="1:8" x14ac:dyDescent="0.15">
      <c r="A12" s="160"/>
      <c r="B12" s="161"/>
      <c r="C12" s="168"/>
      <c r="D12" s="163">
        <v>24535</v>
      </c>
      <c r="E12" s="164"/>
      <c r="F12" s="165">
        <v>29896</v>
      </c>
      <c r="G12" s="166"/>
      <c r="H12" s="167"/>
    </row>
    <row r="13" spans="1:8" x14ac:dyDescent="0.15">
      <c r="A13" s="148"/>
      <c r="B13" s="153"/>
      <c r="C13" s="169"/>
      <c r="D13" s="170">
        <v>29626</v>
      </c>
      <c r="E13" s="171"/>
      <c r="F13" s="172">
        <v>45046</v>
      </c>
      <c r="G13" s="173"/>
      <c r="H13" s="159"/>
    </row>
    <row r="14" spans="1:8" x14ac:dyDescent="0.15">
      <c r="A14" s="160"/>
      <c r="B14" s="161"/>
      <c r="C14" s="162"/>
      <c r="D14" s="163">
        <v>16987</v>
      </c>
      <c r="E14" s="164"/>
      <c r="F14" s="165">
        <v>26267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13.07</v>
      </c>
      <c r="C19" s="174">
        <f>ROUND(VALUE(SUBSTITUTE(実質収支比率等に係る経年分析!G$48,"▲","-")),2)</f>
        <v>13.32</v>
      </c>
      <c r="D19" s="174">
        <f>ROUND(VALUE(SUBSTITUTE(実質収支比率等に係る経年分析!H$48,"▲","-")),2)</f>
        <v>14.75</v>
      </c>
      <c r="E19" s="174">
        <f>ROUND(VALUE(SUBSTITUTE(実質収支比率等に係る経年分析!I$48,"▲","-")),2)</f>
        <v>12.68</v>
      </c>
      <c r="F19" s="174">
        <f>ROUND(VALUE(SUBSTITUTE(実質収支比率等に係る経年分析!J$48,"▲","-")),2)</f>
        <v>11.05</v>
      </c>
    </row>
    <row r="20" spans="1:11" x14ac:dyDescent="0.15">
      <c r="A20" s="174" t="s">
        <v>53</v>
      </c>
      <c r="B20" s="174">
        <f>ROUND(VALUE(SUBSTITUTE(実質収支比率等に係る経年分析!F$47,"▲","-")),2)</f>
        <v>23.01</v>
      </c>
      <c r="C20" s="174">
        <f>ROUND(VALUE(SUBSTITUTE(実質収支比率等に係る経年分析!G$47,"▲","-")),2)</f>
        <v>24.23</v>
      </c>
      <c r="D20" s="174">
        <f>ROUND(VALUE(SUBSTITUTE(実質収支比率等に係る経年分析!H$47,"▲","-")),2)</f>
        <v>27.61</v>
      </c>
      <c r="E20" s="174">
        <f>ROUND(VALUE(SUBSTITUTE(実質収支比率等に係る経年分析!I$47,"▲","-")),2)</f>
        <v>28.39</v>
      </c>
      <c r="F20" s="174">
        <f>ROUND(VALUE(SUBSTITUTE(実質収支比率等に係る経年分析!J$47,"▲","-")),2)</f>
        <v>28.25</v>
      </c>
    </row>
    <row r="21" spans="1:11" x14ac:dyDescent="0.15">
      <c r="A21" s="174" t="s">
        <v>54</v>
      </c>
      <c r="B21" s="174">
        <f>IF(ISNUMBER(VALUE(SUBSTITUTE(実質収支比率等に係る経年分析!F$49,"▲","-"))),ROUND(VALUE(SUBSTITUTE(実質収支比率等に係る経年分析!F$49,"▲","-")),2),NA())</f>
        <v>0.47</v>
      </c>
      <c r="C21" s="174">
        <f>IF(ISNUMBER(VALUE(SUBSTITUTE(実質収支比率等に係る経年分析!G$49,"▲","-"))),ROUND(VALUE(SUBSTITUTE(実質収支比率等に係る経年分析!G$49,"▲","-")),2),NA())</f>
        <v>2.2999999999999998</v>
      </c>
      <c r="D21" s="174">
        <f>IF(ISNUMBER(VALUE(SUBSTITUTE(実質収支比率等に係る経年分析!H$49,"▲","-"))),ROUND(VALUE(SUBSTITUTE(実質収支比率等に係る経年分析!H$49,"▲","-")),2),NA())</f>
        <v>6.3</v>
      </c>
      <c r="E21" s="174">
        <f>IF(ISNUMBER(VALUE(SUBSTITUTE(実質収支比率等に係る経年分析!I$49,"▲","-"))),ROUND(VALUE(SUBSTITUTE(実質収支比率等に係る経年分析!I$49,"▲","-")),2),NA())</f>
        <v>-2.4700000000000002</v>
      </c>
      <c r="F21" s="174">
        <f>IF(ISNUMBER(VALUE(SUBSTITUTE(実質収支比率等に係る経年分析!J$49,"▲","-"))),ROUND(VALUE(SUBSTITUTE(実質収支比率等に係る経年分析!J$49,"▲","-")),2),NA())</f>
        <v>-0.49</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0.1</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駐車場事業特別会計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公共用地先行取得特別会計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0.06</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1.76</v>
      </c>
    </row>
    <row r="34" spans="1:16" x14ac:dyDescent="0.15">
      <c r="A34" s="175" t="str">
        <f>IF(連結実質赤字比率に係る赤字・黒字の構成分析!C$36="",NA(),連結実質赤字比率に係る赤字・黒字の構成分析!C$36)</f>
        <v>熊谷都市計画事業土地区画整理事業特別会計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0.02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0.02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0.02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4.7300000000000004</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8.14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8.34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8.84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7.53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6.88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13.07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13.32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14.75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12.26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10.72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5578</v>
      </c>
      <c r="E42" s="176"/>
      <c r="F42" s="176"/>
      <c r="G42" s="176">
        <f>'実質公債費比率（分子）の構造'!L$52</f>
        <v>5736</v>
      </c>
      <c r="H42" s="176"/>
      <c r="I42" s="176"/>
      <c r="J42" s="176">
        <f>'実質公債費比率（分子）の構造'!M$52</f>
        <v>5806</v>
      </c>
      <c r="K42" s="176"/>
      <c r="L42" s="176"/>
      <c r="M42" s="176">
        <f>'実質公債費比率（分子）の構造'!N$52</f>
        <v>5695</v>
      </c>
      <c r="N42" s="176"/>
      <c r="O42" s="176"/>
      <c r="P42" s="176">
        <f>'実質公債費比率（分子）の構造'!O$52</f>
        <v>5522</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f>'実質公債費比率（分子）の構造'!O$50</f>
        <v>32</v>
      </c>
      <c r="O44" s="176"/>
      <c r="P44" s="176"/>
    </row>
    <row r="45" spans="1:16" x14ac:dyDescent="0.15">
      <c r="A45" s="176" t="s">
        <v>63</v>
      </c>
      <c r="B45" s="176">
        <f>'実質公債費比率（分子）の構造'!K$49</f>
        <v>75</v>
      </c>
      <c r="C45" s="176"/>
      <c r="D45" s="176"/>
      <c r="E45" s="176">
        <f>'実質公債費比率（分子）の構造'!L$49</f>
        <v>75</v>
      </c>
      <c r="F45" s="176"/>
      <c r="G45" s="176"/>
      <c r="H45" s="176">
        <f>'実質公債費比率（分子）の構造'!M$49</f>
        <v>74</v>
      </c>
      <c r="I45" s="176"/>
      <c r="J45" s="176"/>
      <c r="K45" s="176">
        <f>'実質公債費比率（分子）の構造'!N$49</f>
        <v>74</v>
      </c>
      <c r="L45" s="176"/>
      <c r="M45" s="176"/>
      <c r="N45" s="176">
        <f>'実質公債費比率（分子）の構造'!O$49</f>
        <v>74</v>
      </c>
      <c r="O45" s="176"/>
      <c r="P45" s="176"/>
    </row>
    <row r="46" spans="1:16" x14ac:dyDescent="0.15">
      <c r="A46" s="176" t="s">
        <v>64</v>
      </c>
      <c r="B46" s="176">
        <f>'実質公債費比率（分子）の構造'!K$48</f>
        <v>1090</v>
      </c>
      <c r="C46" s="176"/>
      <c r="D46" s="176"/>
      <c r="E46" s="176">
        <f>'実質公債費比率（分子）の構造'!L$48</f>
        <v>1145</v>
      </c>
      <c r="F46" s="176"/>
      <c r="G46" s="176"/>
      <c r="H46" s="176">
        <f>'実質公債費比率（分子）の構造'!M$48</f>
        <v>927</v>
      </c>
      <c r="I46" s="176"/>
      <c r="J46" s="176"/>
      <c r="K46" s="176">
        <f>'実質公債費比率（分子）の構造'!N$48</f>
        <v>977</v>
      </c>
      <c r="L46" s="176"/>
      <c r="M46" s="176"/>
      <c r="N46" s="176">
        <f>'実質公債費比率（分子）の構造'!O$48</f>
        <v>806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4304</v>
      </c>
      <c r="C49" s="176"/>
      <c r="D49" s="176"/>
      <c r="E49" s="176">
        <f>'実質公債費比率（分子）の構造'!L$45</f>
        <v>4289</v>
      </c>
      <c r="F49" s="176"/>
      <c r="G49" s="176"/>
      <c r="H49" s="176">
        <f>'実質公債費比率（分子）の構造'!M$45</f>
        <v>4224</v>
      </c>
      <c r="I49" s="176"/>
      <c r="J49" s="176"/>
      <c r="K49" s="176">
        <f>'実質公債費比率（分子）の構造'!N$45</f>
        <v>4259</v>
      </c>
      <c r="L49" s="176"/>
      <c r="M49" s="176"/>
      <c r="N49" s="176">
        <f>'実質公債費比率（分子）の構造'!O$45</f>
        <v>4285</v>
      </c>
      <c r="O49" s="176"/>
      <c r="P49" s="176"/>
    </row>
    <row r="50" spans="1:16" x14ac:dyDescent="0.15">
      <c r="A50" s="176" t="s">
        <v>67</v>
      </c>
      <c r="B50" s="176" t="e">
        <f>NA()</f>
        <v>#N/A</v>
      </c>
      <c r="C50" s="176">
        <f>IF(ISNUMBER('実質公債費比率（分子）の構造'!K$53),'実質公債費比率（分子）の構造'!K$53,NA())</f>
        <v>-109</v>
      </c>
      <c r="D50" s="176" t="e">
        <f>NA()</f>
        <v>#N/A</v>
      </c>
      <c r="E50" s="176" t="e">
        <f>NA()</f>
        <v>#N/A</v>
      </c>
      <c r="F50" s="176">
        <f>IF(ISNUMBER('実質公債費比率（分子）の構造'!L$53),'実質公債費比率（分子）の構造'!L$53,NA())</f>
        <v>-227</v>
      </c>
      <c r="G50" s="176" t="e">
        <f>NA()</f>
        <v>#N/A</v>
      </c>
      <c r="H50" s="176" t="e">
        <f>NA()</f>
        <v>#N/A</v>
      </c>
      <c r="I50" s="176">
        <f>IF(ISNUMBER('実質公債費比率（分子）の構造'!M$53),'実質公債費比率（分子）の構造'!M$53,NA())</f>
        <v>-581</v>
      </c>
      <c r="J50" s="176" t="e">
        <f>NA()</f>
        <v>#N/A</v>
      </c>
      <c r="K50" s="176" t="e">
        <f>NA()</f>
        <v>#N/A</v>
      </c>
      <c r="L50" s="176">
        <f>IF(ISNUMBER('実質公債費比率（分子）の構造'!N$53),'実質公債費比率（分子）の構造'!N$53,NA())</f>
        <v>-385</v>
      </c>
      <c r="M50" s="176" t="e">
        <f>NA()</f>
        <v>#N/A</v>
      </c>
      <c r="N50" s="176" t="e">
        <f>NA()</f>
        <v>#N/A</v>
      </c>
      <c r="O50" s="176">
        <f>IF(ISNUMBER('実質公債費比率（分子）の構造'!O$53),'実質公債費比率（分子）の構造'!O$53,NA())</f>
        <v>-325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50495</v>
      </c>
      <c r="E56" s="175"/>
      <c r="F56" s="175"/>
      <c r="G56" s="175">
        <f>'将来負担比率（分子）の構造'!J$52</f>
        <v>48962</v>
      </c>
      <c r="H56" s="175"/>
      <c r="I56" s="175"/>
      <c r="J56" s="175">
        <f>'将来負担比率（分子）の構造'!K$52</f>
        <v>49257</v>
      </c>
      <c r="K56" s="175"/>
      <c r="L56" s="175"/>
      <c r="M56" s="175">
        <f>'将来負担比率（分子）の構造'!L$52</f>
        <v>47831</v>
      </c>
      <c r="N56" s="175"/>
      <c r="O56" s="175"/>
      <c r="P56" s="175">
        <f>'将来負担比率（分子）の構造'!M$52</f>
        <v>46516</v>
      </c>
    </row>
    <row r="57" spans="1:16" x14ac:dyDescent="0.15">
      <c r="A57" s="175" t="s">
        <v>42</v>
      </c>
      <c r="B57" s="175"/>
      <c r="C57" s="175"/>
      <c r="D57" s="175">
        <f>'将来負担比率（分子）の構造'!I$51</f>
        <v>6409</v>
      </c>
      <c r="E57" s="175"/>
      <c r="F57" s="175"/>
      <c r="G57" s="175">
        <f>'将来負担比率（分子）の構造'!J$51</f>
        <v>5925</v>
      </c>
      <c r="H57" s="175"/>
      <c r="I57" s="175"/>
      <c r="J57" s="175">
        <f>'将来負担比率（分子）の構造'!K$51</f>
        <v>5814</v>
      </c>
      <c r="K57" s="175"/>
      <c r="L57" s="175"/>
      <c r="M57" s="175">
        <f>'将来負担比率（分子）の構造'!L$51</f>
        <v>5541</v>
      </c>
      <c r="N57" s="175"/>
      <c r="O57" s="175"/>
      <c r="P57" s="175">
        <f>'将来負担比率（分子）の構造'!M$51</f>
        <v>5484</v>
      </c>
    </row>
    <row r="58" spans="1:16" x14ac:dyDescent="0.15">
      <c r="A58" s="175" t="s">
        <v>41</v>
      </c>
      <c r="B58" s="175"/>
      <c r="C58" s="175"/>
      <c r="D58" s="175">
        <f>'将来負担比率（分子）の構造'!I$50</f>
        <v>20941</v>
      </c>
      <c r="E58" s="175"/>
      <c r="F58" s="175"/>
      <c r="G58" s="175">
        <f>'将来負担比率（分子）の構造'!J$50</f>
        <v>21920</v>
      </c>
      <c r="H58" s="175"/>
      <c r="I58" s="175"/>
      <c r="J58" s="175">
        <f>'将来負担比率（分子）の構造'!K$50</f>
        <v>23900</v>
      </c>
      <c r="K58" s="175"/>
      <c r="L58" s="175"/>
      <c r="M58" s="175">
        <f>'将来負担比率（分子）の構造'!L$50</f>
        <v>24369</v>
      </c>
      <c r="N58" s="175"/>
      <c r="O58" s="175"/>
      <c r="P58" s="175">
        <f>'将来負担比率（分子）の構造'!M$50</f>
        <v>24890</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9</v>
      </c>
      <c r="C61" s="175"/>
      <c r="D61" s="175"/>
      <c r="E61" s="175">
        <f>'将来負担比率（分子）の構造'!J$46</f>
        <v>6</v>
      </c>
      <c r="F61" s="175"/>
      <c r="G61" s="175"/>
      <c r="H61" s="175">
        <f>'将来負担比率（分子）の構造'!K$46</f>
        <v>1</v>
      </c>
      <c r="I61" s="175"/>
      <c r="J61" s="175"/>
      <c r="K61" s="175">
        <f>'将来負担比率（分子）の構造'!L$46</f>
        <v>0</v>
      </c>
      <c r="L61" s="175"/>
      <c r="M61" s="175"/>
      <c r="N61" s="175">
        <f>'将来負担比率（分子）の構造'!M$46</f>
        <v>5</v>
      </c>
      <c r="O61" s="175"/>
      <c r="P61" s="175"/>
    </row>
    <row r="62" spans="1:16" x14ac:dyDescent="0.15">
      <c r="A62" s="175" t="s">
        <v>35</v>
      </c>
      <c r="B62" s="175">
        <f>'将来負担比率（分子）の構造'!I$45</f>
        <v>10555</v>
      </c>
      <c r="C62" s="175"/>
      <c r="D62" s="175"/>
      <c r="E62" s="175">
        <f>'将来負担比率（分子）の構造'!J$45</f>
        <v>10489</v>
      </c>
      <c r="F62" s="175"/>
      <c r="G62" s="175"/>
      <c r="H62" s="175">
        <f>'将来負担比率（分子）の構造'!K$45</f>
        <v>10174</v>
      </c>
      <c r="I62" s="175"/>
      <c r="J62" s="175"/>
      <c r="K62" s="175">
        <f>'将来負担比率（分子）の構造'!L$45</f>
        <v>10394</v>
      </c>
      <c r="L62" s="175"/>
      <c r="M62" s="175"/>
      <c r="N62" s="175">
        <f>'将来負担比率（分子）の構造'!M$45</f>
        <v>10722</v>
      </c>
      <c r="O62" s="175"/>
      <c r="P62" s="175"/>
    </row>
    <row r="63" spans="1:16" x14ac:dyDescent="0.15">
      <c r="A63" s="175" t="s">
        <v>34</v>
      </c>
      <c r="B63" s="175">
        <f>'将来負担比率（分子）の構造'!I$44</f>
        <v>608</v>
      </c>
      <c r="C63" s="175"/>
      <c r="D63" s="175"/>
      <c r="E63" s="175">
        <f>'将来負担比率（分子）の構造'!J$44</f>
        <v>535</v>
      </c>
      <c r="F63" s="175"/>
      <c r="G63" s="175"/>
      <c r="H63" s="175">
        <f>'将来負担比率（分子）の構造'!K$44</f>
        <v>461</v>
      </c>
      <c r="I63" s="175"/>
      <c r="J63" s="175"/>
      <c r="K63" s="175">
        <f>'将来負担比率（分子）の構造'!L$44</f>
        <v>387</v>
      </c>
      <c r="L63" s="175"/>
      <c r="M63" s="175"/>
      <c r="N63" s="175">
        <f>'将来負担比率（分子）の構造'!M$44</f>
        <v>313</v>
      </c>
      <c r="O63" s="175"/>
      <c r="P63" s="175"/>
    </row>
    <row r="64" spans="1:16" x14ac:dyDescent="0.15">
      <c r="A64" s="175" t="s">
        <v>33</v>
      </c>
      <c r="B64" s="175">
        <f>'将来負担比率（分子）の構造'!I$43</f>
        <v>10781</v>
      </c>
      <c r="C64" s="175"/>
      <c r="D64" s="175"/>
      <c r="E64" s="175">
        <f>'将来負担比率（分子）の構造'!J$43</f>
        <v>10117</v>
      </c>
      <c r="F64" s="175"/>
      <c r="G64" s="175"/>
      <c r="H64" s="175">
        <f>'将来負担比率（分子）の構造'!K$43</f>
        <v>9276</v>
      </c>
      <c r="I64" s="175"/>
      <c r="J64" s="175"/>
      <c r="K64" s="175">
        <f>'将来負担比率（分子）の構造'!L$43</f>
        <v>8986</v>
      </c>
      <c r="L64" s="175"/>
      <c r="M64" s="175"/>
      <c r="N64" s="175">
        <f>'将来負担比率（分子）の構造'!M$43</f>
        <v>8400</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f>'将来負担比率（分子）の構造'!L$42</f>
        <v>326</v>
      </c>
      <c r="L65" s="175"/>
      <c r="M65" s="175"/>
      <c r="N65" s="175">
        <f>'将来負担比率（分子）の構造'!M$42</f>
        <v>303</v>
      </c>
      <c r="O65" s="175"/>
      <c r="P65" s="175"/>
    </row>
    <row r="66" spans="1:16" x14ac:dyDescent="0.15">
      <c r="A66" s="175" t="s">
        <v>31</v>
      </c>
      <c r="B66" s="175">
        <f>'将来負担比率（分子）の構造'!I$41</f>
        <v>33347</v>
      </c>
      <c r="C66" s="175"/>
      <c r="D66" s="175"/>
      <c r="E66" s="175">
        <f>'将来負担比率（分子）の構造'!J$41</f>
        <v>31947</v>
      </c>
      <c r="F66" s="175"/>
      <c r="G66" s="175"/>
      <c r="H66" s="175">
        <f>'将来負担比率（分子）の構造'!K$41</f>
        <v>30419</v>
      </c>
      <c r="I66" s="175"/>
      <c r="J66" s="175"/>
      <c r="K66" s="175">
        <f>'将来負担比率（分子）の構造'!L$41</f>
        <v>27760</v>
      </c>
      <c r="L66" s="175"/>
      <c r="M66" s="175"/>
      <c r="N66" s="175">
        <f>'将来負担比率（分子）の構造'!M$41</f>
        <v>26769</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11759</v>
      </c>
      <c r="C72" s="179">
        <f>基金残高に係る経年分析!G55</f>
        <v>11767</v>
      </c>
      <c r="D72" s="179">
        <f>基金残高に係る経年分析!H55</f>
        <v>11962</v>
      </c>
    </row>
    <row r="73" spans="1:16" x14ac:dyDescent="0.15">
      <c r="A73" s="178" t="s">
        <v>74</v>
      </c>
      <c r="B73" s="179">
        <f>基金残高に係る経年分析!F56</f>
        <v>344</v>
      </c>
      <c r="C73" s="179">
        <f>基金残高に係る経年分析!G56</f>
        <v>343</v>
      </c>
      <c r="D73" s="179">
        <f>基金残高に係る経年分析!H56</f>
        <v>341</v>
      </c>
    </row>
    <row r="74" spans="1:16" x14ac:dyDescent="0.15">
      <c r="A74" s="178" t="s">
        <v>75</v>
      </c>
      <c r="B74" s="179">
        <f>基金残高に係る経年分析!F57</f>
        <v>11657</v>
      </c>
      <c r="C74" s="179">
        <f>基金残高に係る経年分析!G57</f>
        <v>12113</v>
      </c>
      <c r="D74" s="179">
        <f>基金残高に係る経年分析!H57</f>
        <v>12432</v>
      </c>
    </row>
  </sheetData>
  <sheetProtection algorithmName="SHA-512" hashValue="eW7ruooNSxUSw+CnossI01UtM+5pCp/83AToB4ymGPHuuxCGRbVQttMl6QkXARuI0Zmncd/ppvTF82vcuIXzCQ==" saltValue="X52fMLyFa8OqQJHRYTlb4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cp:keywords/>
  <dc:description/>
  <dcterms:created xsi:type="dcterms:W3CDTF">2025-02-19T01:24:45Z</dcterms:created>
  <dcterms:modified xsi:type="dcterms:W3CDTF">2025-03-28T08:34:18Z</dcterms:modified>
  <cp:category/>
</cp:coreProperties>
</file>