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_経営係\02_上下水道事業の経営\02_下水道事業\04_公営企業（市町村課その他照会等）\経営比較分析表\経営分析比較表（令和3年度決算）\"/>
    </mc:Choice>
  </mc:AlternateContent>
  <workbookProtection workbookAlgorithmName="SHA-512" workbookHashValue="gitpfv5EoK9pO6fx7kE9dW+ROeWculqeaoZf4H8ylKfDtu8w8VkSiV4pxYljGUGIyZ3iE0BdK1+qu+zO5GPZPQ==" workbookSaltValue="3PgO20kPvr6JaA33KepK5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<sst xmlns="http://schemas.openxmlformats.org/spreadsheetml/2006/main" count="275" uniqueCount="118">
  <si>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</si>
  <si>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</si>
  <si>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</si>
  <si>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</si>
  <si>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</si>
  <si>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</si>
  <si>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</si>
  <si>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</si>
  <si>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</si>
  <si>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</si>
  <si>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</si>
  <si>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</si>
  <si>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</si>
  <si>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</si>
  <si>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</si>
  <si>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</si>
  <si>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</si>
  <si>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</si>
  <si>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</si>
  <si>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</si>
  <si>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</si>
  <si>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</si>
  <si>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</si>
  <si>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</si>
  <si>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</si>
  <si>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</si>
  <si>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</si>
  <si>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</si>
  <si>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</si>
  <si>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</si>
  <si>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</si>
  <si>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</si>
  <si>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</si>
  <si>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</si>
  <si>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</si>
  <si>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</si>
  <si>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</si>
  <si>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</si>
  <si>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</si>
  <si>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</si>
  <si>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</si>
  <si>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</si>
  <si>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</si>
  <si>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</si>
  <si>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</si>
  <si>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</si>
  <si>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</si>
  <si>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</si>
  <si>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</si>
  <si>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</si>
  <si>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</si>
  <si>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</si>
  <si>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</si>
  <si>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</si>
  <si>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</si>
  <si>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</si>
  <si>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</si>
  <si>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</si>
  <si>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</si>
  <si>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</si>
  <si>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</si>
  <si>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</si>
  <si>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</si>
  <si>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</si>
  <si>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</si>
  <si>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</si>
  <si>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</si>
  <si>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</si>
  <si>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</si>
  <si>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</si>
  <si>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</si>
  <si>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</si>
  <si>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</si>
  <si>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</si>
  <si>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</si>
  <si>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</si>
  <si>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</si>
  <si>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</si>
  <si>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</si>
  <si>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</si>
  <si>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</si>
  <si>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</si>
  <si>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</si>
  <si>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</si>
  <si>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</si>
  <si>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</si>
  <si>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</si>
  <si>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</si>
  <si>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</si>
  <si>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</si>
  <si>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</si>
  <si>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</si>
  <si>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</si>
  <si>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</si>
  <si>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</si>
  <si>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</si>
  <si>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熊谷市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</si>
  <si>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</si>
  <si>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</si>
  <si>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</si>
  <si>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</si>
  <si>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</si>
  <si>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</si>
  <si>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</si>
  <si>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</si>
  <si>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</si>
  <si>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</si>
  <si>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</si>
  <si>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</si>
  <si>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</si>
  <si>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</si>
  <si>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</si>
  <si>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</si>
  <si>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</si>
  <si>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</si>
  <si>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単年度収支は黒字となっているが、経常収支比率や経費回収率などから分析すると、使用料収入の不足分を一般会計からの繰入金で賄っている状況である。また、目立って流動比率が低く、改善を意識しつつも現金などの内部留保が少ない状況が継続している。
 これらを踏まえ、令和2年度に策定した経営戦略に基づき、下水道使用料の改定と併せ、計画的かつ効率的な投資を行い、健全で安定した下水道事業の運営に努める。
</t>
    <rPh sb="154" eb="156">
      <t>カイテイ</t>
    </rPh>
    <phoneticPr fontId="4"/>
  </si>
  <si>
    <t xml:space="preserve">①有形固定資産減価償却率は、類似団体平均、全国平均を大きく下回っている。これは平成31年度から地方公営企業法を適用した際、平成30年度までの償却累計額相当分を資産価額から差し引き、資産を新たに取得したと見なして帳簿価額を決定していることから、当面低い水準ではあるものの、年数ごとに数値が上昇する見込みとなっている。
②管渠老朽化率は、類似団体平均、全国平均を上回っている。本市下水道事業は現在も管渠布設を進めているものの、耐用年数を迎える管渠延長の方が大きいため数字が改善しない。これらの更新工事は今後ストックマネジメント計画に基づき計画的に実施していく。
③管渠改善率は、令和３年度に積極的な管渠更生工事を進めたことから類似団体平均、全国平均を上回っている。ストックマネジメント計画に基づき、耐用年数を超えた管渠の中でも特に緊急性の高いものから計画的に更新工事を実施していく。
</t>
    <phoneticPr fontId="4"/>
  </si>
  <si>
    <t xml:space="preserve">①経常収支比率は100％を上回っており単年度収支は黒字となっているが、経費回収率が100％を下回っており、一般会計からの繰入金に依存している状況となっている、
②累積欠損金比率は0％。累積欠損金は発生していない。
③流動比率は、100％を大きく下回り、類似団体平均や全国平均も大きく下回っている。経営戦略の中で投資財政計画を見直したものの、順調であるとは言い難く、今後も内部留保資金の確保に努めていく。
④企業債残高対事業規模比率は、類似団体平均や全国平均を大きく上回っている。これは公共下水道事業が整備途中であり、企業債を発行していることや使用料収入が低いことによる。今後、管渠整備を適正に進めつつ使用料改定による改善を図っていく。
⑤経費回収率は、79.51％と100％を下回っている。資本費の負担が重く、短期的にこれを改善する方法がないため当面この水準が継続する見込みであることと、維持管理費における流域下水道の維持管理負担金の負担が大きいことから収入増なしに経費回収率100％を目指すことは困難であるが、令和５年４月に使用料の改定を予定しており、今後は繰入金の減少による数値の改善を目指す。
⑥汚水処理原価は、類似団体平均を下回っているが、全国平均を上回っている。汚水処理費にかかる流域下水道の維持管理負担金の割合が非常に高く、当面同程度の水準で推移する見込み。引き続き、流域下水道に流入する不明水の対策などによる費用削減に努める。
⑦施設利用率は、類似団体・全国平均を下回っているが、下水道事業が整備途中であり、整備の進捗と普及促進を図っていく。
⑧水洗化率は、類似団体平均を上回っている。今後も100％の実現を目指し、広報誌の活用等を通して接続への普及活動を続けていく。 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</si>
</sst>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0.12</c:v>
                </c:pt>
                <c:pt idx="3">
                  <c:v>7.0000000000000007E-2</c:v>
                </c:pt>
                <c:pt idx="4">
                  <c:v>0.41</c:v>
                </c:pt>
              </c:numCache>
            </c:numRef>
          </c:val>
          <c:extLst>
            <c:ext xmlns:c16="http://schemas.microsoft.com/office/drawing/2014/chart" uri="{C3380CC4-5D6E-409C-BE32-E72D297353CC}">
              <c16:uniqueId val="{00000000-F860-478D-BD8F-CA74771DB9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0.17</c:v>
                </c:pt>
              </c:numCache>
            </c:numRef>
          </c:val>
          <c:smooth val="0"/>
          <c:extLst>
            <c:ext xmlns:c16="http://schemas.microsoft.com/office/drawing/2014/chart" uri="{C3380CC4-5D6E-409C-BE32-E72D297353CC}">
              <c16:uniqueId val="{00000001-F860-478D-BD8F-CA74771DB9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57.8</c:v>
                </c:pt>
                <c:pt idx="3">
                  <c:v>50.95</c:v>
                </c:pt>
                <c:pt idx="4">
                  <c:v>42.19</c:v>
                </c:pt>
              </c:numCache>
            </c:numRef>
          </c:val>
          <c:extLst>
            <c:ext xmlns:c16="http://schemas.microsoft.com/office/drawing/2014/chart" uri="{C3380CC4-5D6E-409C-BE32-E72D297353CC}">
              <c16:uniqueId val="{00000000-DD6D-4973-9AC0-AE6C19ED45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68.31</c:v>
                </c:pt>
                <c:pt idx="3">
                  <c:v>65.28</c:v>
                </c:pt>
                <c:pt idx="4">
                  <c:v>64.92</c:v>
                </c:pt>
              </c:numCache>
            </c:numRef>
          </c:val>
          <c:smooth val="0"/>
          <c:extLst>
            <c:ext xmlns:c16="http://schemas.microsoft.com/office/drawing/2014/chart" uri="{C3380CC4-5D6E-409C-BE32-E72D297353CC}">
              <c16:uniqueId val="{00000001-DD6D-4973-9AC0-AE6C19ED45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93.37</c:v>
                </c:pt>
                <c:pt idx="3">
                  <c:v>93.36</c:v>
                </c:pt>
                <c:pt idx="4">
                  <c:v>93.16</c:v>
                </c:pt>
              </c:numCache>
            </c:numRef>
          </c:val>
          <c:extLst>
            <c:ext xmlns:c16="http://schemas.microsoft.com/office/drawing/2014/chart" uri="{C3380CC4-5D6E-409C-BE32-E72D297353CC}">
              <c16:uniqueId val="{00000000-5D4C-49F4-ABE7-2856AD5A9FB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92.62</c:v>
                </c:pt>
                <c:pt idx="3">
                  <c:v>92.72</c:v>
                </c:pt>
                <c:pt idx="4">
                  <c:v>92.88</c:v>
                </c:pt>
              </c:numCache>
            </c:numRef>
          </c:val>
          <c:smooth val="0"/>
          <c:extLst>
            <c:ext xmlns:c16="http://schemas.microsoft.com/office/drawing/2014/chart" uri="{C3380CC4-5D6E-409C-BE32-E72D297353CC}">
              <c16:uniqueId val="{00000001-5D4C-49F4-ABE7-2856AD5A9FB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108.6</c:v>
                </c:pt>
                <c:pt idx="3">
                  <c:v>104.74</c:v>
                </c:pt>
                <c:pt idx="4">
                  <c:v>108.84</c:v>
                </c:pt>
              </c:numCache>
            </c:numRef>
          </c:val>
          <c:extLst>
            <c:ext xmlns:c16="http://schemas.microsoft.com/office/drawing/2014/chart" uri="{C3380CC4-5D6E-409C-BE32-E72D297353CC}">
              <c16:uniqueId val="{00000000-957F-466F-AA9D-B52225F228D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106.99</c:v>
                </c:pt>
                <c:pt idx="3">
                  <c:v>107.85</c:v>
                </c:pt>
                <c:pt idx="4">
                  <c:v>108.04</c:v>
                </c:pt>
              </c:numCache>
            </c:numRef>
          </c:val>
          <c:smooth val="0"/>
          <c:extLst>
            <c:ext xmlns:c16="http://schemas.microsoft.com/office/drawing/2014/chart" uri="{C3380CC4-5D6E-409C-BE32-E72D297353CC}">
              <c16:uniqueId val="{00000001-957F-466F-AA9D-B52225F228D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4.2300000000000004</c:v>
                </c:pt>
                <c:pt idx="3">
                  <c:v>8.34</c:v>
                </c:pt>
                <c:pt idx="4">
                  <c:v>11.68</c:v>
                </c:pt>
              </c:numCache>
            </c:numRef>
          </c:val>
          <c:extLst>
            <c:ext xmlns:c16="http://schemas.microsoft.com/office/drawing/2014/chart" uri="{C3380CC4-5D6E-409C-BE32-E72D297353CC}">
              <c16:uniqueId val="{00000000-82F6-4863-8A23-C72D5AF441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26.36</c:v>
                </c:pt>
                <c:pt idx="3">
                  <c:v>23.79</c:v>
                </c:pt>
                <c:pt idx="4">
                  <c:v>25.66</c:v>
                </c:pt>
              </c:numCache>
            </c:numRef>
          </c:val>
          <c:smooth val="0"/>
          <c:extLst>
            <c:ext xmlns:c16="http://schemas.microsoft.com/office/drawing/2014/chart" uri="{C3380CC4-5D6E-409C-BE32-E72D297353CC}">
              <c16:uniqueId val="{00000001-82F6-4863-8A23-C72D5AF441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6.59</c:v>
                </c:pt>
                <c:pt idx="3">
                  <c:v>7.79</c:v>
                </c:pt>
                <c:pt idx="4">
                  <c:v>7.12</c:v>
                </c:pt>
              </c:numCache>
            </c:numRef>
          </c:val>
          <c:extLst>
            <c:ext xmlns:c16="http://schemas.microsoft.com/office/drawing/2014/chart" uri="{C3380CC4-5D6E-409C-BE32-E72D297353CC}">
              <c16:uniqueId val="{00000000-7084-403E-97F7-DC2ABB697C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1.43</c:v>
                </c:pt>
                <c:pt idx="3">
                  <c:v>1.22</c:v>
                </c:pt>
                <c:pt idx="4">
                  <c:v>1.61</c:v>
                </c:pt>
              </c:numCache>
            </c:numRef>
          </c:val>
          <c:smooth val="0"/>
          <c:extLst>
            <c:ext xmlns:c16="http://schemas.microsoft.com/office/drawing/2014/chart" uri="{C3380CC4-5D6E-409C-BE32-E72D297353CC}">
              <c16:uniqueId val="{00000001-7084-403E-97F7-DC2ABB697C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DB8-4339-9B10-77BA8E219A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c:v>
                </c:pt>
                <c:pt idx="3">
                  <c:v>4.72</c:v>
                </c:pt>
                <c:pt idx="4">
                  <c:v>4.49</c:v>
                </c:pt>
              </c:numCache>
            </c:numRef>
          </c:val>
          <c:smooth val="0"/>
          <c:extLst>
            <c:ext xmlns:c16="http://schemas.microsoft.com/office/drawing/2014/chart" uri="{C3380CC4-5D6E-409C-BE32-E72D297353CC}">
              <c16:uniqueId val="{00000001-ADB8-4339-9B10-77BA8E219A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24.74</c:v>
                </c:pt>
                <c:pt idx="3">
                  <c:v>29.32</c:v>
                </c:pt>
                <c:pt idx="4">
                  <c:v>25.86</c:v>
                </c:pt>
              </c:numCache>
            </c:numRef>
          </c:val>
          <c:extLst>
            <c:ext xmlns:c16="http://schemas.microsoft.com/office/drawing/2014/chart" uri="{C3380CC4-5D6E-409C-BE32-E72D297353CC}">
              <c16:uniqueId val="{00000000-E102-4FC3-A378-8062A211A7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68.180000000000007</c:v>
                </c:pt>
                <c:pt idx="3">
                  <c:v>67.930000000000007</c:v>
                </c:pt>
                <c:pt idx="4">
                  <c:v>68.53</c:v>
                </c:pt>
              </c:numCache>
            </c:numRef>
          </c:val>
          <c:smooth val="0"/>
          <c:extLst>
            <c:ext xmlns:c16="http://schemas.microsoft.com/office/drawing/2014/chart" uri="{C3380CC4-5D6E-409C-BE32-E72D297353CC}">
              <c16:uniqueId val="{00000001-E102-4FC3-A378-8062A211A7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1052.03</c:v>
                </c:pt>
                <c:pt idx="3">
                  <c:v>1012.28</c:v>
                </c:pt>
                <c:pt idx="4">
                  <c:v>1029.33</c:v>
                </c:pt>
              </c:numCache>
            </c:numRef>
          </c:val>
          <c:extLst>
            <c:ext xmlns:c16="http://schemas.microsoft.com/office/drawing/2014/chart" uri="{C3380CC4-5D6E-409C-BE32-E72D297353CC}">
              <c16:uniqueId val="{00000000-5D1E-401F-A8E6-A74EB5916A2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847.44</c:v>
                </c:pt>
                <c:pt idx="3">
                  <c:v>857.88</c:v>
                </c:pt>
                <c:pt idx="4">
                  <c:v>825.1</c:v>
                </c:pt>
              </c:numCache>
            </c:numRef>
          </c:val>
          <c:smooth val="0"/>
          <c:extLst>
            <c:ext xmlns:c16="http://schemas.microsoft.com/office/drawing/2014/chart" uri="{C3380CC4-5D6E-409C-BE32-E72D297353CC}">
              <c16:uniqueId val="{00000001-5D1E-401F-A8E6-A74EB5916A2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80.45</c:v>
                </c:pt>
                <c:pt idx="3">
                  <c:v>81.209999999999994</c:v>
                </c:pt>
                <c:pt idx="4">
                  <c:v>79.510000000000005</c:v>
                </c:pt>
              </c:numCache>
            </c:numRef>
          </c:val>
          <c:extLst>
            <c:ext xmlns:c16="http://schemas.microsoft.com/office/drawing/2014/chart" uri="{C3380CC4-5D6E-409C-BE32-E72D297353CC}">
              <c16:uniqueId val="{00000000-7799-4154-90BE-6CF0AAFAC2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94.69</c:v>
                </c:pt>
                <c:pt idx="3">
                  <c:v>94.97</c:v>
                </c:pt>
                <c:pt idx="4">
                  <c:v>97.07</c:v>
                </c:pt>
              </c:numCache>
            </c:numRef>
          </c:val>
          <c:smooth val="0"/>
          <c:extLst>
            <c:ext xmlns:c16="http://schemas.microsoft.com/office/drawing/2014/chart" uri="{C3380CC4-5D6E-409C-BE32-E72D297353CC}">
              <c16:uniqueId val="{00000001-7799-4154-90BE-6CF0AAFAC2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146.19</c:v>
                </c:pt>
                <c:pt idx="4">
                  <c:v>150</c:v>
                </c:pt>
              </c:numCache>
            </c:numRef>
          </c:val>
          <c:extLst>
            <c:ext xmlns:c16="http://schemas.microsoft.com/office/drawing/2014/chart" uri="{C3380CC4-5D6E-409C-BE32-E72D297353CC}">
              <c16:uniqueId val="{00000000-DB6D-4106-8926-A1C4A4712B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159.78</c:v>
                </c:pt>
                <c:pt idx="3">
                  <c:v>159.49</c:v>
                </c:pt>
                <c:pt idx="4">
                  <c:v>157.81</c:v>
                </c:pt>
              </c:numCache>
            </c:numRef>
          </c:val>
          <c:smooth val="0"/>
          <c:extLst>
            <c:ext xmlns:c16="http://schemas.microsoft.com/office/drawing/2014/chart" uri="{C3380CC4-5D6E-409C-BE32-E72D297353CC}">
              <c16:uniqueId val="{00000001-DB6D-4106-8926-A1C4A4712B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埼玉県　熊谷市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193820</v>
      </c>
      <c r="AM8" s="42"/>
      <c r="AN8" s="42"/>
      <c r="AO8" s="42"/>
      <c r="AP8" s="42"/>
      <c r="AQ8" s="42"/>
      <c r="AR8" s="42"/>
      <c r="AS8" s="42"/>
      <c r="AT8" s="35">
        <f>データ!T6</f>
        <v>159.82</v>
      </c>
      <c r="AU8" s="35"/>
      <c r="AV8" s="35"/>
      <c r="AW8" s="35"/>
      <c r="AX8" s="35"/>
      <c r="AY8" s="35"/>
      <c r="AZ8" s="35"/>
      <c r="BA8" s="35"/>
      <c r="BB8" s="35">
        <f>データ!U6</f>
        <v>1212.74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69.56</v>
      </c>
      <c r="J10" s="35"/>
      <c r="K10" s="35"/>
      <c r="L10" s="35"/>
      <c r="M10" s="35"/>
      <c r="N10" s="35"/>
      <c r="O10" s="35"/>
      <c r="P10" s="35">
        <f>データ!P6</f>
        <v>47.81</v>
      </c>
      <c r="Q10" s="35"/>
      <c r="R10" s="35"/>
      <c r="S10" s="35"/>
      <c r="T10" s="35"/>
      <c r="U10" s="35"/>
      <c r="V10" s="35"/>
      <c r="W10" s="35">
        <f>データ!Q6</f>
        <v>75.790000000000006</v>
      </c>
      <c r="X10" s="35"/>
      <c r="Y10" s="35"/>
      <c r="Z10" s="35"/>
      <c r="AA10" s="35"/>
      <c r="AB10" s="35"/>
      <c r="AC10" s="35"/>
      <c r="AD10" s="42">
        <f>データ!R6</f>
        <v>2042</v>
      </c>
      <c r="AE10" s="42"/>
      <c r="AF10" s="42"/>
      <c r="AG10" s="42"/>
      <c r="AH10" s="42"/>
      <c r="AI10" s="42"/>
      <c r="AJ10" s="42"/>
      <c r="AK10" s="2"/>
      <c r="AL10" s="42">
        <f>データ!V6</f>
        <v>92484</v>
      </c>
      <c r="AM10" s="42"/>
      <c r="AN10" s="42"/>
      <c r="AO10" s="42"/>
      <c r="AP10" s="42"/>
      <c r="AQ10" s="42"/>
      <c r="AR10" s="42"/>
      <c r="AS10" s="42"/>
      <c r="AT10" s="35">
        <f>データ!W6</f>
        <v>18.91</v>
      </c>
      <c r="AU10" s="35"/>
      <c r="AV10" s="35"/>
      <c r="AW10" s="35"/>
      <c r="AX10" s="35"/>
      <c r="AY10" s="35"/>
      <c r="AZ10" s="35"/>
      <c r="BA10" s="35"/>
      <c r="BB10" s="35">
        <f>データ!X6</f>
        <v>4890.75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WDoyYo2noBtEiMoW3Uz1c2n54uo18pFj9V8UBISn1i+JOQualBdvyk4uUsz67jepExNkKrtNdcHioZHMN9SfA==" saltValue="viiAVpIQdZb4Z5uDjdUbl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112020</v>
      </c>
      <c r="D6" s="19">
        <f t="shared" si="3"/>
        <v>46</v>
      </c>
      <c r="E6" s="19">
        <f t="shared" si="3"/>
        <v>17</v>
      </c>
      <c r="F6" s="19">
        <f t="shared" si="3"/>
        <v>1</v>
      </c>
      <c r="G6" s="19">
        <f t="shared" si="3"/>
        <v>0</v>
      </c>
      <c r="H6" s="19" t="str">
        <f t="shared" si="3"/>
        <v>埼玉県　熊谷市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69.56</v>
      </c>
      <c r="P6" s="20">
        <f t="shared" si="3"/>
        <v>47.81</v>
      </c>
      <c r="Q6" s="20">
        <f t="shared" si="3"/>
        <v>75.790000000000006</v>
      </c>
      <c r="R6" s="20">
        <f t="shared" si="3"/>
        <v>2042</v>
      </c>
      <c r="S6" s="20">
        <f t="shared" si="3"/>
        <v>193820</v>
      </c>
      <c r="T6" s="20">
        <f t="shared" si="3"/>
        <v>159.82</v>
      </c>
      <c r="U6" s="20">
        <f t="shared" si="3"/>
        <v>1212.74</v>
      </c>
      <c r="V6" s="20">
        <f t="shared" si="3"/>
        <v>92484</v>
      </c>
      <c r="W6" s="20">
        <f t="shared" si="3"/>
        <v>18.91</v>
      </c>
      <c r="X6" s="20">
        <f t="shared" si="3"/>
        <v>4890.75</v>
      </c>
      <c r="Y6" s="21" t="str">
        <f>IF(Y7="",NA(),Y7)</f>
        <v>-</v>
      </c>
      <c r="Z6" s="21" t="str">
        <f t="shared" ref="Z6:AH6" si="4">IF(Z7="",NA(),Z7)</f>
        <v>-</v>
      </c>
      <c r="AA6" s="21">
        <f t="shared" si="4"/>
        <v>108.6</v>
      </c>
      <c r="AB6" s="21">
        <f t="shared" si="4"/>
        <v>104.74</v>
      </c>
      <c r="AC6" s="21">
        <f t="shared" si="4"/>
        <v>108.84</v>
      </c>
      <c r="AD6" s="21" t="str">
        <f t="shared" si="4"/>
        <v>-</v>
      </c>
      <c r="AE6" s="21" t="str">
        <f t="shared" si="4"/>
        <v>-</v>
      </c>
      <c r="AF6" s="21">
        <f t="shared" si="4"/>
        <v>106.99</v>
      </c>
      <c r="AG6" s="21">
        <f t="shared" si="4"/>
        <v>107.85</v>
      </c>
      <c r="AH6" s="21">
        <f t="shared" si="4"/>
        <v>108.04</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v>
      </c>
      <c r="AR6" s="21">
        <f t="shared" si="5"/>
        <v>4.72</v>
      </c>
      <c r="AS6" s="21">
        <f t="shared" si="5"/>
        <v>4.49</v>
      </c>
      <c r="AT6" s="20" t="str">
        <f>IF(AT7="","",IF(AT7="-","【-】","【"&amp;SUBSTITUTE(TEXT(AT7,"#,##0.00"),"-","△")&amp;"】"))</f>
        <v>【3.09】</v>
      </c>
      <c r="AU6" s="21" t="str">
        <f>IF(AU7="",NA(),AU7)</f>
        <v>-</v>
      </c>
      <c r="AV6" s="21" t="str">
        <f t="shared" ref="AV6:BD6" si="6">IF(AV7="",NA(),AV7)</f>
        <v>-</v>
      </c>
      <c r="AW6" s="21">
        <f t="shared" si="6"/>
        <v>24.74</v>
      </c>
      <c r="AX6" s="21">
        <f t="shared" si="6"/>
        <v>29.32</v>
      </c>
      <c r="AY6" s="21">
        <f t="shared" si="6"/>
        <v>25.86</v>
      </c>
      <c r="AZ6" s="21" t="str">
        <f t="shared" si="6"/>
        <v>-</v>
      </c>
      <c r="BA6" s="21" t="str">
        <f t="shared" si="6"/>
        <v>-</v>
      </c>
      <c r="BB6" s="21">
        <f t="shared" si="6"/>
        <v>68.180000000000007</v>
      </c>
      <c r="BC6" s="21">
        <f t="shared" si="6"/>
        <v>67.930000000000007</v>
      </c>
      <c r="BD6" s="21">
        <f t="shared" si="6"/>
        <v>68.53</v>
      </c>
      <c r="BE6" s="20" t="str">
        <f>IF(BE7="","",IF(BE7="-","【-】","【"&amp;SUBSTITUTE(TEXT(BE7,"#,##0.00"),"-","△")&amp;"】"))</f>
        <v>【71.39】</v>
      </c>
      <c r="BF6" s="21" t="str">
        <f>IF(BF7="",NA(),BF7)</f>
        <v>-</v>
      </c>
      <c r="BG6" s="21" t="str">
        <f t="shared" ref="BG6:BO6" si="7">IF(BG7="",NA(),BG7)</f>
        <v>-</v>
      </c>
      <c r="BH6" s="21">
        <f t="shared" si="7"/>
        <v>1052.03</v>
      </c>
      <c r="BI6" s="21">
        <f t="shared" si="7"/>
        <v>1012.28</v>
      </c>
      <c r="BJ6" s="21">
        <f t="shared" si="7"/>
        <v>1029.33</v>
      </c>
      <c r="BK6" s="21" t="str">
        <f t="shared" si="7"/>
        <v>-</v>
      </c>
      <c r="BL6" s="21" t="str">
        <f t="shared" si="7"/>
        <v>-</v>
      </c>
      <c r="BM6" s="21">
        <f t="shared" si="7"/>
        <v>847.44</v>
      </c>
      <c r="BN6" s="21">
        <f t="shared" si="7"/>
        <v>857.88</v>
      </c>
      <c r="BO6" s="21">
        <f t="shared" si="7"/>
        <v>825.1</v>
      </c>
      <c r="BP6" s="20" t="str">
        <f>IF(BP7="","",IF(BP7="-","【-】","【"&amp;SUBSTITUTE(TEXT(BP7,"#,##0.00"),"-","△")&amp;"】"))</f>
        <v>【669.11】</v>
      </c>
      <c r="BQ6" s="21" t="str">
        <f>IF(BQ7="",NA(),BQ7)</f>
        <v>-</v>
      </c>
      <c r="BR6" s="21" t="str">
        <f t="shared" ref="BR6:BZ6" si="8">IF(BR7="",NA(),BR7)</f>
        <v>-</v>
      </c>
      <c r="BS6" s="21">
        <f t="shared" si="8"/>
        <v>80.45</v>
      </c>
      <c r="BT6" s="21">
        <f t="shared" si="8"/>
        <v>81.209999999999994</v>
      </c>
      <c r="BU6" s="21">
        <f t="shared" si="8"/>
        <v>79.510000000000005</v>
      </c>
      <c r="BV6" s="21" t="str">
        <f t="shared" si="8"/>
        <v>-</v>
      </c>
      <c r="BW6" s="21" t="str">
        <f t="shared" si="8"/>
        <v>-</v>
      </c>
      <c r="BX6" s="21">
        <f t="shared" si="8"/>
        <v>94.69</v>
      </c>
      <c r="BY6" s="21">
        <f t="shared" si="8"/>
        <v>94.97</v>
      </c>
      <c r="BZ6" s="21">
        <f t="shared" si="8"/>
        <v>97.07</v>
      </c>
      <c r="CA6" s="20" t="str">
        <f>IF(CA7="","",IF(CA7="-","【-】","【"&amp;SUBSTITUTE(TEXT(CA7,"#,##0.00"),"-","△")&amp;"】"))</f>
        <v>【99.73】</v>
      </c>
      <c r="CB6" s="21" t="str">
        <f>IF(CB7="",NA(),CB7)</f>
        <v>-</v>
      </c>
      <c r="CC6" s="21" t="str">
        <f t="shared" ref="CC6:CK6" si="9">IF(CC7="",NA(),CC7)</f>
        <v>-</v>
      </c>
      <c r="CD6" s="21">
        <f t="shared" si="9"/>
        <v>150</v>
      </c>
      <c r="CE6" s="21">
        <f t="shared" si="9"/>
        <v>146.19</v>
      </c>
      <c r="CF6" s="21">
        <f t="shared" si="9"/>
        <v>150</v>
      </c>
      <c r="CG6" s="21" t="str">
        <f t="shared" si="9"/>
        <v>-</v>
      </c>
      <c r="CH6" s="21" t="str">
        <f t="shared" si="9"/>
        <v>-</v>
      </c>
      <c r="CI6" s="21">
        <f t="shared" si="9"/>
        <v>159.78</v>
      </c>
      <c r="CJ6" s="21">
        <f t="shared" si="9"/>
        <v>159.49</v>
      </c>
      <c r="CK6" s="21">
        <f t="shared" si="9"/>
        <v>157.81</v>
      </c>
      <c r="CL6" s="20" t="str">
        <f>IF(CL7="","",IF(CL7="-","【-】","【"&amp;SUBSTITUTE(TEXT(CL7,"#,##0.00"),"-","△")&amp;"】"))</f>
        <v>【134.98】</v>
      </c>
      <c r="CM6" s="21" t="str">
        <f>IF(CM7="",NA(),CM7)</f>
        <v>-</v>
      </c>
      <c r="CN6" s="21" t="str">
        <f t="shared" ref="CN6:CV6" si="10">IF(CN7="",NA(),CN7)</f>
        <v>-</v>
      </c>
      <c r="CO6" s="21">
        <f t="shared" si="10"/>
        <v>57.8</v>
      </c>
      <c r="CP6" s="21">
        <f t="shared" si="10"/>
        <v>50.95</v>
      </c>
      <c r="CQ6" s="21">
        <f t="shared" si="10"/>
        <v>42.19</v>
      </c>
      <c r="CR6" s="21" t="str">
        <f t="shared" si="10"/>
        <v>-</v>
      </c>
      <c r="CS6" s="21" t="str">
        <f t="shared" si="10"/>
        <v>-</v>
      </c>
      <c r="CT6" s="21">
        <f t="shared" si="10"/>
        <v>68.31</v>
      </c>
      <c r="CU6" s="21">
        <f t="shared" si="10"/>
        <v>65.28</v>
      </c>
      <c r="CV6" s="21">
        <f t="shared" si="10"/>
        <v>64.92</v>
      </c>
      <c r="CW6" s="20" t="str">
        <f>IF(CW7="","",IF(CW7="-","【-】","【"&amp;SUBSTITUTE(TEXT(CW7,"#,##0.00"),"-","△")&amp;"】"))</f>
        <v>【59.99】</v>
      </c>
      <c r="CX6" s="21" t="str">
        <f>IF(CX7="",NA(),CX7)</f>
        <v>-</v>
      </c>
      <c r="CY6" s="21" t="str">
        <f t="shared" ref="CY6:DG6" si="11">IF(CY7="",NA(),CY7)</f>
        <v>-</v>
      </c>
      <c r="CZ6" s="21">
        <f t="shared" si="11"/>
        <v>93.37</v>
      </c>
      <c r="DA6" s="21">
        <f t="shared" si="11"/>
        <v>93.36</v>
      </c>
      <c r="DB6" s="21">
        <f t="shared" si="11"/>
        <v>93.16</v>
      </c>
      <c r="DC6" s="21" t="str">
        <f t="shared" si="11"/>
        <v>-</v>
      </c>
      <c r="DD6" s="21" t="str">
        <f t="shared" si="11"/>
        <v>-</v>
      </c>
      <c r="DE6" s="21">
        <f t="shared" si="11"/>
        <v>92.62</v>
      </c>
      <c r="DF6" s="21">
        <f t="shared" si="11"/>
        <v>92.72</v>
      </c>
      <c r="DG6" s="21">
        <f t="shared" si="11"/>
        <v>92.88</v>
      </c>
      <c r="DH6" s="20" t="str">
        <f>IF(DH7="","",IF(DH7="-","【-】","【"&amp;SUBSTITUTE(TEXT(DH7,"#,##0.00"),"-","△")&amp;"】"))</f>
        <v>【95.72】</v>
      </c>
      <c r="DI6" s="21" t="str">
        <f>IF(DI7="",NA(),DI7)</f>
        <v>-</v>
      </c>
      <c r="DJ6" s="21" t="str">
        <f t="shared" ref="DJ6:DR6" si="12">IF(DJ7="",NA(),DJ7)</f>
        <v>-</v>
      </c>
      <c r="DK6" s="21">
        <f t="shared" si="12"/>
        <v>4.2300000000000004</v>
      </c>
      <c r="DL6" s="21">
        <f t="shared" si="12"/>
        <v>8.34</v>
      </c>
      <c r="DM6" s="21">
        <f t="shared" si="12"/>
        <v>11.68</v>
      </c>
      <c r="DN6" s="21" t="str">
        <f t="shared" si="12"/>
        <v>-</v>
      </c>
      <c r="DO6" s="21" t="str">
        <f t="shared" si="12"/>
        <v>-</v>
      </c>
      <c r="DP6" s="21">
        <f t="shared" si="12"/>
        <v>26.36</v>
      </c>
      <c r="DQ6" s="21">
        <f t="shared" si="12"/>
        <v>23.79</v>
      </c>
      <c r="DR6" s="21">
        <f t="shared" si="12"/>
        <v>25.66</v>
      </c>
      <c r="DS6" s="20" t="str">
        <f>IF(DS7="","",IF(DS7="-","【-】","【"&amp;SUBSTITUTE(TEXT(DS7,"#,##0.00"),"-","△")&amp;"】"))</f>
        <v>【38.17】</v>
      </c>
      <c r="DT6" s="21" t="str">
        <f>IF(DT7="",NA(),DT7)</f>
        <v>-</v>
      </c>
      <c r="DU6" s="21" t="str">
        <f t="shared" ref="DU6:EC6" si="13">IF(DU7="",NA(),DU7)</f>
        <v>-</v>
      </c>
      <c r="DV6" s="21">
        <f t="shared" si="13"/>
        <v>6.59</v>
      </c>
      <c r="DW6" s="21">
        <f t="shared" si="13"/>
        <v>7.79</v>
      </c>
      <c r="DX6" s="21">
        <f t="shared" si="13"/>
        <v>7.12</v>
      </c>
      <c r="DY6" s="21" t="str">
        <f t="shared" si="13"/>
        <v>-</v>
      </c>
      <c r="DZ6" s="21" t="str">
        <f t="shared" si="13"/>
        <v>-</v>
      </c>
      <c r="EA6" s="21">
        <f t="shared" si="13"/>
        <v>1.43</v>
      </c>
      <c r="EB6" s="21">
        <f t="shared" si="13"/>
        <v>1.22</v>
      </c>
      <c r="EC6" s="21">
        <f t="shared" si="13"/>
        <v>1.61</v>
      </c>
      <c r="ED6" s="20" t="str">
        <f>IF(ED7="","",IF(ED7="-","【-】","【"&amp;SUBSTITUTE(TEXT(ED7,"#,##0.00"),"-","△")&amp;"】"))</f>
        <v>【6.54】</v>
      </c>
      <c r="EE6" s="21" t="str">
        <f>IF(EE7="",NA(),EE7)</f>
        <v>-</v>
      </c>
      <c r="EF6" s="21" t="str">
        <f t="shared" ref="EF6:EN6" si="14">IF(EF7="",NA(),EF7)</f>
        <v>-</v>
      </c>
      <c r="EG6" s="21">
        <f t="shared" si="14"/>
        <v>0.12</v>
      </c>
      <c r="EH6" s="21">
        <f t="shared" si="14"/>
        <v>7.0000000000000007E-2</v>
      </c>
      <c r="EI6" s="21">
        <f t="shared" si="14"/>
        <v>0.41</v>
      </c>
      <c r="EJ6" s="21" t="str">
        <f t="shared" si="14"/>
        <v>-</v>
      </c>
      <c r="EK6" s="21" t="str">
        <f t="shared" si="14"/>
        <v>-</v>
      </c>
      <c r="EL6" s="21">
        <f t="shared" si="14"/>
        <v>0.09</v>
      </c>
      <c r="EM6" s="21">
        <f t="shared" si="14"/>
        <v>0.09</v>
      </c>
      <c r="EN6" s="21">
        <f t="shared" si="14"/>
        <v>0.17</v>
      </c>
      <c r="EO6" s="20" t="str">
        <f>IF(EO7="","",IF(EO7="-","【-】","【"&amp;SUBSTITUTE(TEXT(EO7,"#,##0.00"),"-","△")&amp;"】"))</f>
        <v>【0.24】</v>
      </c>
    </row>
    <row r="7" spans="1:148" s="22" customFormat="1" x14ac:dyDescent="0.15">
      <c r="A7" s="14"/>
      <c r="B7" s="23">
        <v>2021</v>
      </c>
      <c r="C7" s="23">
        <v>112020</v>
      </c>
      <c r="D7" s="23">
        <v>46</v>
      </c>
      <c r="E7" s="23">
        <v>17</v>
      </c>
      <c r="F7" s="23">
        <v>1</v>
      </c>
      <c r="G7" s="23">
        <v>0</v>
      </c>
      <c r="H7" s="23" t="s">
        <v>96</v>
      </c>
      <c r="I7" s="23" t="s">
        <v>97</v>
      </c>
      <c r="J7" s="23" t="s">
        <v>98</v>
      </c>
      <c r="K7" s="23" t="s">
        <v>99</v>
      </c>
      <c r="L7" s="23" t="s">
        <v>100</v>
      </c>
      <c r="M7" s="23" t="s">
        <v>101</v>
      </c>
      <c r="N7" s="24" t="s">
        <v>102</v>
      </c>
      <c r="O7" s="24">
        <v>69.56</v>
      </c>
      <c r="P7" s="24">
        <v>47.81</v>
      </c>
      <c r="Q7" s="24">
        <v>75.790000000000006</v>
      </c>
      <c r="R7" s="24">
        <v>2042</v>
      </c>
      <c r="S7" s="24">
        <v>193820</v>
      </c>
      <c r="T7" s="24">
        <v>159.82</v>
      </c>
      <c r="U7" s="24">
        <v>1212.74</v>
      </c>
      <c r="V7" s="24">
        <v>92484</v>
      </c>
      <c r="W7" s="24">
        <v>18.91</v>
      </c>
      <c r="X7" s="24">
        <v>4890.75</v>
      </c>
      <c r="Y7" s="24" t="s">
        <v>102</v>
      </c>
      <c r="Z7" s="24" t="s">
        <v>102</v>
      </c>
      <c r="AA7" s="24">
        <v>108.6</v>
      </c>
      <c r="AB7" s="24">
        <v>104.74</v>
      </c>
      <c r="AC7" s="24">
        <v>108.84</v>
      </c>
      <c r="AD7" s="24" t="s">
        <v>102</v>
      </c>
      <c r="AE7" s="24" t="s">
        <v>102</v>
      </c>
      <c r="AF7" s="24">
        <v>106.99</v>
      </c>
      <c r="AG7" s="24">
        <v>107.85</v>
      </c>
      <c r="AH7" s="24">
        <v>108.04</v>
      </c>
      <c r="AI7" s="24">
        <v>107.02</v>
      </c>
      <c r="AJ7" s="24" t="s">
        <v>102</v>
      </c>
      <c r="AK7" s="24" t="s">
        <v>102</v>
      </c>
      <c r="AL7" s="24">
        <v>0</v>
      </c>
      <c r="AM7" s="24">
        <v>0</v>
      </c>
      <c r="AN7" s="24">
        <v>0</v>
      </c>
      <c r="AO7" s="24" t="s">
        <v>102</v>
      </c>
      <c r="AP7" s="24" t="s">
        <v>102</v>
      </c>
      <c r="AQ7" s="24">
        <v>7.42</v>
      </c>
      <c r="AR7" s="24">
        <v>4.72</v>
      </c>
      <c r="AS7" s="24">
        <v>4.49</v>
      </c>
      <c r="AT7" s="24">
        <v>3.09</v>
      </c>
      <c r="AU7" s="24" t="s">
        <v>102</v>
      </c>
      <c r="AV7" s="24" t="s">
        <v>102</v>
      </c>
      <c r="AW7" s="24">
        <v>24.74</v>
      </c>
      <c r="AX7" s="24">
        <v>29.32</v>
      </c>
      <c r="AY7" s="24">
        <v>25.86</v>
      </c>
      <c r="AZ7" s="24" t="s">
        <v>102</v>
      </c>
      <c r="BA7" s="24" t="s">
        <v>102</v>
      </c>
      <c r="BB7" s="24">
        <v>68.180000000000007</v>
      </c>
      <c r="BC7" s="24">
        <v>67.930000000000007</v>
      </c>
      <c r="BD7" s="24">
        <v>68.53</v>
      </c>
      <c r="BE7" s="24">
        <v>71.39</v>
      </c>
      <c r="BF7" s="24" t="s">
        <v>102</v>
      </c>
      <c r="BG7" s="24" t="s">
        <v>102</v>
      </c>
      <c r="BH7" s="24">
        <v>1052.03</v>
      </c>
      <c r="BI7" s="24">
        <v>1012.28</v>
      </c>
      <c r="BJ7" s="24">
        <v>1029.33</v>
      </c>
      <c r="BK7" s="24" t="s">
        <v>102</v>
      </c>
      <c r="BL7" s="24" t="s">
        <v>102</v>
      </c>
      <c r="BM7" s="24">
        <v>847.44</v>
      </c>
      <c r="BN7" s="24">
        <v>857.88</v>
      </c>
      <c r="BO7" s="24">
        <v>825.1</v>
      </c>
      <c r="BP7" s="24">
        <v>669.11</v>
      </c>
      <c r="BQ7" s="24" t="s">
        <v>102</v>
      </c>
      <c r="BR7" s="24" t="s">
        <v>102</v>
      </c>
      <c r="BS7" s="24">
        <v>80.45</v>
      </c>
      <c r="BT7" s="24">
        <v>81.209999999999994</v>
      </c>
      <c r="BU7" s="24">
        <v>79.510000000000005</v>
      </c>
      <c r="BV7" s="24" t="s">
        <v>102</v>
      </c>
      <c r="BW7" s="24" t="s">
        <v>102</v>
      </c>
      <c r="BX7" s="24">
        <v>94.69</v>
      </c>
      <c r="BY7" s="24">
        <v>94.97</v>
      </c>
      <c r="BZ7" s="24">
        <v>97.07</v>
      </c>
      <c r="CA7" s="24">
        <v>99.73</v>
      </c>
      <c r="CB7" s="24" t="s">
        <v>102</v>
      </c>
      <c r="CC7" s="24" t="s">
        <v>102</v>
      </c>
      <c r="CD7" s="24">
        <v>150</v>
      </c>
      <c r="CE7" s="24">
        <v>146.19</v>
      </c>
      <c r="CF7" s="24">
        <v>150</v>
      </c>
      <c r="CG7" s="24" t="s">
        <v>102</v>
      </c>
      <c r="CH7" s="24" t="s">
        <v>102</v>
      </c>
      <c r="CI7" s="24">
        <v>159.78</v>
      </c>
      <c r="CJ7" s="24">
        <v>159.49</v>
      </c>
      <c r="CK7" s="24">
        <v>157.81</v>
      </c>
      <c r="CL7" s="24">
        <v>134.97999999999999</v>
      </c>
      <c r="CM7" s="24" t="s">
        <v>102</v>
      </c>
      <c r="CN7" s="24" t="s">
        <v>102</v>
      </c>
      <c r="CO7" s="24">
        <v>57.8</v>
      </c>
      <c r="CP7" s="24">
        <v>50.95</v>
      </c>
      <c r="CQ7" s="24">
        <v>42.19</v>
      </c>
      <c r="CR7" s="24" t="s">
        <v>102</v>
      </c>
      <c r="CS7" s="24" t="s">
        <v>102</v>
      </c>
      <c r="CT7" s="24">
        <v>68.31</v>
      </c>
      <c r="CU7" s="24">
        <v>65.28</v>
      </c>
      <c r="CV7" s="24">
        <v>64.92</v>
      </c>
      <c r="CW7" s="24">
        <v>59.99</v>
      </c>
      <c r="CX7" s="24" t="s">
        <v>102</v>
      </c>
      <c r="CY7" s="24" t="s">
        <v>102</v>
      </c>
      <c r="CZ7" s="24">
        <v>93.37</v>
      </c>
      <c r="DA7" s="24">
        <v>93.36</v>
      </c>
      <c r="DB7" s="24">
        <v>93.16</v>
      </c>
      <c r="DC7" s="24" t="s">
        <v>102</v>
      </c>
      <c r="DD7" s="24" t="s">
        <v>102</v>
      </c>
      <c r="DE7" s="24">
        <v>92.62</v>
      </c>
      <c r="DF7" s="24">
        <v>92.72</v>
      </c>
      <c r="DG7" s="24">
        <v>92.88</v>
      </c>
      <c r="DH7" s="24">
        <v>95.72</v>
      </c>
      <c r="DI7" s="24" t="s">
        <v>102</v>
      </c>
      <c r="DJ7" s="24" t="s">
        <v>102</v>
      </c>
      <c r="DK7" s="24">
        <v>4.2300000000000004</v>
      </c>
      <c r="DL7" s="24">
        <v>8.34</v>
      </c>
      <c r="DM7" s="24">
        <v>11.68</v>
      </c>
      <c r="DN7" s="24" t="s">
        <v>102</v>
      </c>
      <c r="DO7" s="24" t="s">
        <v>102</v>
      </c>
      <c r="DP7" s="24">
        <v>26.36</v>
      </c>
      <c r="DQ7" s="24">
        <v>23.79</v>
      </c>
      <c r="DR7" s="24">
        <v>25.66</v>
      </c>
      <c r="DS7" s="24">
        <v>38.17</v>
      </c>
      <c r="DT7" s="24" t="s">
        <v>102</v>
      </c>
      <c r="DU7" s="24" t="s">
        <v>102</v>
      </c>
      <c r="DV7" s="24">
        <v>6.59</v>
      </c>
      <c r="DW7" s="24">
        <v>7.79</v>
      </c>
      <c r="DX7" s="24">
        <v>7.12</v>
      </c>
      <c r="DY7" s="24" t="s">
        <v>102</v>
      </c>
      <c r="DZ7" s="24" t="s">
        <v>102</v>
      </c>
      <c r="EA7" s="24">
        <v>1.43</v>
      </c>
      <c r="EB7" s="24">
        <v>1.22</v>
      </c>
      <c r="EC7" s="24">
        <v>1.61</v>
      </c>
      <c r="ED7" s="24">
        <v>6.54</v>
      </c>
      <c r="EE7" s="24" t="s">
        <v>102</v>
      </c>
      <c r="EF7" s="24" t="s">
        <v>102</v>
      </c>
      <c r="EG7" s="24">
        <v>0.12</v>
      </c>
      <c r="EH7" s="24">
        <v>7.0000000000000007E-2</v>
      </c>
      <c r="EI7" s="24">
        <v>0.41</v>
      </c>
      <c r="EJ7" s="24" t="s">
        <v>102</v>
      </c>
      <c r="EK7" s="24" t="s">
        <v>102</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経営課</cp:lastModifiedBy>
  <cp:lastPrinted>2023-01-20T01:19:09Z</cp:lastPrinted>
  <dcterms:created xsi:type="dcterms:W3CDTF">2023-01-12T23:28:09Z</dcterms:created>
  <dcterms:modified xsi:type="dcterms:W3CDTF">2023-01-26T01:19:09Z</dcterms:modified>
  <cp:category/>
</cp:coreProperties>
</file>