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_経営係\02_上下水道事業の経営\02_下水道事業\04_公営企業（市町村課その他照会等）\経営比較分析表\経営分析比較表（令和5年度決算）\"/>
    </mc:Choice>
  </mc:AlternateContent>
  <workbookProtection workbookAlgorithmName="SHA-512" workbookHashValue="Bm84/WMgWcdd4IV31RALxFm+PveZFMfM1asxTtOVbtfAN+M15AMEAym1Rk5B8ANyRtPYq2eCn8jnp0CLJRoPqA==" workbookSaltValue="GlMsC4SnwpHM9vX3Cq6cCQ==" workbookSpinCount="100000" lockStructure="1"/>
  <bookViews>
    <workbookView xWindow="0" yWindow="0" windowWidth="28800" windowHeight="135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<sst xmlns="http://schemas.openxmlformats.org/spreadsheetml/2006/main" count="228" uniqueCount="113">
  <si>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</si>
  <si>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</si>
  <si>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</si>
  <si>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</si>
  <si>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</si>
  <si>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</si>
  <si>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</si>
  <si>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</si>
  <si>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</si>
  <si>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</si>
  <si>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</si>
  <si>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</si>
  <si>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</si>
  <si>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</si>
  <si>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</si>
  <si>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</si>
  <si>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</si>
  <si>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</si>
  <si>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</si>
  <si>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</si>
  <si>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</si>
  <si>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</si>
  <si>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</si>
  <si>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</si>
  <si>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</si>
  <si>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</si>
  <si>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</si>
  <si>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</si>
  <si>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</si>
  <si>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</si>
  <si>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</si>
  <si>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</si>
  <si>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</si>
  <si>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</si>
  <si>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</si>
  <si>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</si>
  <si>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</si>
  <si>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</si>
  <si>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</si>
  <si>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</si>
  <si>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</si>
  <si>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</si>
  <si>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</si>
  <si>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</si>
  <si>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</si>
  <si>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</si>
  <si>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</si>
  <si>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</si>
  <si>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</si>
  <si>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</si>
  <si>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</si>
  <si>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</si>
  <si>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</si>
  <si>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</si>
  <si>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</si>
  <si>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</si>
  <si>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</si>
  <si>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</si>
  <si>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</si>
  <si>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</si>
  <si>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</si>
  <si>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</si>
  <si>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</si>
  <si>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</si>
  <si>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</si>
  <si>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</si>
  <si>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</si>
  <si>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</si>
  <si>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</si>
  <si>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</si>
  <si>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</si>
  <si>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</si>
  <si>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</si>
  <si>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</si>
  <si>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</si>
  <si>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</si>
  <si>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</si>
  <si>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</si>
  <si>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</si>
  <si>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</si>
  <si>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</si>
  <si>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</si>
  <si>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</si>
  <si>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</si>
  <si>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</si>
  <si>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</si>
  <si>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</si>
  <si>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</si>
  <si>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</si>
  <si>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</si>
  <si>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</si>
  <si>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</si>
  <si>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</si>
  <si>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熊谷市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</si>
  <si>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</si>
  <si>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</si>
  <si>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</si>
  <si>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</si>
  <si>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</si>
  <si>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</si>
  <si>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</si>
  <si>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</si>
  <si>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</si>
  <si>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</si>
  <si>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</si>
  <si>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</si>
  <si>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</si>
  <si>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</si>
  <si>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</si>
  <si>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</si>
  <si>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経常収支比率】給水に係る収益の減少と施設の修繕費等の増加が影響し、前年度から低下しているが、給水収益や繰入金等の収益で、維持管理費や支払利息等の費用を賄えている状態である。投資の効率化と費用の削減、健全経営の継続に努める。
③【流動比率】継続して100％を上回っており短期的な債務に対する支払能力を有しているが、事業費の増加によって現金預金が減少してきているため、計画的な起債や資金確保に努める。
④【企業債残高対給水収益比率】令和２年度の料金改定以降は、類似団体平均値よりも低水準である。施設の更新計画に対する資金需要を見極め、安定的な企業経営に留意する。
⑤【料金回収率】継続して100％を上回っており給水費用を給水収益でまかなえている状況にある。今後、施設の老朽化により修繕費等の増加が想定されるため、投資の効率化を図り費用の削減に努める。
⑥【給水原価】類似団体平均値より低水準にあるものの、施設の維持管理費の増加や、給水に係る収益が減少しているため、給水原価は増加傾向にある。今後も投資の効率化や維持管理費の節減に努める。
⑦【施設利用率】類似団体平均値より高いことから、配水能力を有効に活用して配水を行っていることが読み取れる。今後も必要な配水量を考慮しながら施設の統廃合も検討し、効率的な経営に努める。
⑧【有収率】類似団体平均値を下回っている状態のため、今後も継続して漏水等の対策を実施し、有収率の向上に努める。
</t>
    <rPh sb="252" eb="254">
      <t>ケイカク</t>
    </rPh>
    <rPh sb="255" eb="256">
      <t>タイ</t>
    </rPh>
    <phoneticPr fontId="4"/>
  </si>
  <si>
    <t>①【有形固定資産減価償却率】類似団体平均値と同水準。平成29年度に策定した基本計画に基づく事業が令和２年度から本格化し投資額が増加傾向にあるため、必要な設備投資を見極め、引き続き効率的な経営に努める。
②【管路経年化率】類似団体平均値よりも低い水準にあるものの、法定耐用年数を経過する管路が今後も増加していくため、優先順位を見極めながら管路の更新を継続し、機能の維持に努めていく。なお、令和４年度から集計方法を見直している。
③【管路更新率】平成29年度に策定の基本計画に基づき事業を本格化し更新を行ってきたことから、管路更新率は、上昇傾向となっていたが、当年度は、令和６年度への多数の繰越工事が発生したこともあり、前年度から低下している。引き続き、管路の経年状況を考慮しながら有効な投資を行っていく。</t>
    <rPh sb="295" eb="297">
      <t>コウジ</t>
    </rPh>
    <phoneticPr fontId="4"/>
  </si>
  <si>
    <t>経営の健全性・効率性については、類似団体や全国平均と比較すると概ね良好だが、給水人口の減少等に伴い給水に係る収益が減少していることに加えて、耐用年数を超過した施設や、施設の維持管理費等の増加により、①経常収支比率、③流動比率及び⑥給水減価に影響が出ている。更に、物価高騰の長期化に伴い、事業を取り巻く環境は、厳しさを増すことも想定されることから、計画的な設備投資を行いながら、費用の削減に努めていく必要がある。
平成29年度に策定した基本計画や令和５年度に改定した経営戦略等に基づき、今後も投資の効率化や資金留保に努め、安全で安心な水の供給の継続していく。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</si>
</sst>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0.38</c:v>
                </c:pt>
                <c:pt idx="1">
                  <c:v>0.36</c:v>
                </c:pt>
                <c:pt idx="2">
                  <c:v>0.46</c:v>
                </c:pt>
                <c:pt idx="3">
                  <c:v>0.71</c:v>
                </c:pt>
                <c:pt idx="4">
                  <c:v>0.51</c:v>
                </c:pt>
              </c:numCache>
            </c:numRef>
          </c:val>
          <c:extLst>
            <c:ext xmlns:c16="http://schemas.microsoft.com/office/drawing/2014/chart" uri="{C3380CC4-5D6E-409C-BE32-E72D297353CC}">
              <c16:uniqueId val="{00000000-C732-4D84-8F88-008B50D41F2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C732-4D84-8F88-008B50D41F2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87.28</c:v>
                </c:pt>
                <c:pt idx="1">
                  <c:v>86.03</c:v>
                </c:pt>
                <c:pt idx="2">
                  <c:v>86.01</c:v>
                </c:pt>
                <c:pt idx="3">
                  <c:v>86.43</c:v>
                </c:pt>
                <c:pt idx="4">
                  <c:v>85.59</c:v>
                </c:pt>
              </c:numCache>
            </c:numRef>
          </c:val>
          <c:extLst>
            <c:ext xmlns:c16="http://schemas.microsoft.com/office/drawing/2014/chart" uri="{C3380CC4-5D6E-409C-BE32-E72D297353CC}">
              <c16:uniqueId val="{00000000-2BF6-4D06-B0C3-8276DE9720A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2BF6-4D06-B0C3-8276DE9720A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88.74</c:v>
                </c:pt>
                <c:pt idx="1">
                  <c:v>90.63</c:v>
                </c:pt>
                <c:pt idx="2">
                  <c:v>88.62</c:v>
                </c:pt>
                <c:pt idx="3">
                  <c:v>87.2</c:v>
                </c:pt>
                <c:pt idx="4">
                  <c:v>86.97</c:v>
                </c:pt>
              </c:numCache>
            </c:numRef>
          </c:val>
          <c:extLst>
            <c:ext xmlns:c16="http://schemas.microsoft.com/office/drawing/2014/chart" uri="{C3380CC4-5D6E-409C-BE32-E72D297353CC}">
              <c16:uniqueId val="{00000000-8F00-4CEE-83E0-235BCE5B4E9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8F00-4CEE-83E0-235BCE5B4E9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108.63</c:v>
                </c:pt>
                <c:pt idx="1">
                  <c:v>121.94</c:v>
                </c:pt>
                <c:pt idx="2">
                  <c:v>127.32</c:v>
                </c:pt>
                <c:pt idx="3">
                  <c:v>119.04</c:v>
                </c:pt>
                <c:pt idx="4">
                  <c:v>110.8</c:v>
                </c:pt>
              </c:numCache>
            </c:numRef>
          </c:val>
          <c:extLst>
            <c:ext xmlns:c16="http://schemas.microsoft.com/office/drawing/2014/chart" uri="{C3380CC4-5D6E-409C-BE32-E72D297353CC}">
              <c16:uniqueId val="{00000000-C4C1-4F05-91C3-6DA79687338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C4C1-4F05-91C3-6DA79687338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49.79</c:v>
                </c:pt>
                <c:pt idx="1">
                  <c:v>50.54</c:v>
                </c:pt>
                <c:pt idx="2">
                  <c:v>51.82</c:v>
                </c:pt>
                <c:pt idx="3">
                  <c:v>51.02</c:v>
                </c:pt>
                <c:pt idx="4">
                  <c:v>51.77</c:v>
                </c:pt>
              </c:numCache>
            </c:numRef>
          </c:val>
          <c:extLst>
            <c:ext xmlns:c16="http://schemas.microsoft.com/office/drawing/2014/chart" uri="{C3380CC4-5D6E-409C-BE32-E72D297353CC}">
              <c16:uniqueId val="{00000000-29EF-41E7-B1F2-C861B1E9967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29EF-41E7-B1F2-C861B1E9967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3.18</c:v>
                </c:pt>
                <c:pt idx="1">
                  <c:v>3.17</c:v>
                </c:pt>
                <c:pt idx="2">
                  <c:v>3.16</c:v>
                </c:pt>
                <c:pt idx="3">
                  <c:v>21.75</c:v>
                </c:pt>
                <c:pt idx="4">
                  <c:v>22.92</c:v>
                </c:pt>
              </c:numCache>
            </c:numRef>
          </c:val>
          <c:extLst>
            <c:ext xmlns:c16="http://schemas.microsoft.com/office/drawing/2014/chart" uri="{C3380CC4-5D6E-409C-BE32-E72D297353CC}">
              <c16:uniqueId val="{00000000-3B06-4704-90D1-9B5110D9137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3B06-4704-90D1-9B5110D9137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61-4B4F-8ACB-9969F97BAB8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D461-4B4F-8ACB-9969F97BAB8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309.01</c:v>
                </c:pt>
                <c:pt idx="1">
                  <c:v>344.97</c:v>
                </c:pt>
                <c:pt idx="2">
                  <c:v>380.45</c:v>
                </c:pt>
                <c:pt idx="3">
                  <c:v>268.26</c:v>
                </c:pt>
                <c:pt idx="4">
                  <c:v>271</c:v>
                </c:pt>
              </c:numCache>
            </c:numRef>
          </c:val>
          <c:extLst>
            <c:ext xmlns:c16="http://schemas.microsoft.com/office/drawing/2014/chart" uri="{C3380CC4-5D6E-409C-BE32-E72D297353CC}">
              <c16:uniqueId val="{00000000-BB9C-4326-B09E-457EAD5D2E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BB9C-4326-B09E-457EAD5D2E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310.77</c:v>
                </c:pt>
                <c:pt idx="1">
                  <c:v>293.39</c:v>
                </c:pt>
                <c:pt idx="2">
                  <c:v>262.94</c:v>
                </c:pt>
                <c:pt idx="3">
                  <c:v>294.06</c:v>
                </c:pt>
                <c:pt idx="4">
                  <c:v>261.85000000000002</c:v>
                </c:pt>
              </c:numCache>
            </c:numRef>
          </c:val>
          <c:extLst>
            <c:ext xmlns:c16="http://schemas.microsoft.com/office/drawing/2014/chart" uri="{C3380CC4-5D6E-409C-BE32-E72D297353CC}">
              <c16:uniqueId val="{00000000-B49C-47DC-B94F-6B30C760E46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B49C-47DC-B94F-6B30C760E46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105.52</c:v>
                </c:pt>
                <c:pt idx="1">
                  <c:v>108.09</c:v>
                </c:pt>
                <c:pt idx="2">
                  <c:v>126.72</c:v>
                </c:pt>
                <c:pt idx="3">
                  <c:v>107.14</c:v>
                </c:pt>
                <c:pt idx="4">
                  <c:v>108.05</c:v>
                </c:pt>
              </c:numCache>
            </c:numRef>
          </c:val>
          <c:extLst>
            <c:ext xmlns:c16="http://schemas.microsoft.com/office/drawing/2014/chart" uri="{C3380CC4-5D6E-409C-BE32-E72D297353CC}">
              <c16:uniqueId val="{00000000-3B3B-4445-8FC7-316BBAD3DA1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3B3B-4445-8FC7-316BBAD3DA1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145.69999999999999</c:v>
                </c:pt>
                <c:pt idx="1">
                  <c:v>150.35</c:v>
                </c:pt>
                <c:pt idx="2">
                  <c:v>144.13</c:v>
                </c:pt>
                <c:pt idx="3">
                  <c:v>156.29</c:v>
                </c:pt>
                <c:pt idx="4">
                  <c:v>169.33</c:v>
                </c:pt>
              </c:numCache>
            </c:numRef>
          </c:val>
          <c:extLst>
            <c:ext xmlns:c16="http://schemas.microsoft.com/office/drawing/2014/chart" uri="{C3380CC4-5D6E-409C-BE32-E72D297353CC}">
              <c16:uniqueId val="{00000000-6B3E-4714-8BB0-C95DFEC1FA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6B3E-4714-8BB0-C95DFEC1FA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49" zoomScale="130" zoomScaleNormal="13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埼玉県　熊谷市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非設置</v>
      </c>
      <c r="AE8" s="43"/>
      <c r="AF8" s="43"/>
      <c r="AG8" s="43"/>
      <c r="AH8" s="43"/>
      <c r="AI8" s="43"/>
      <c r="AJ8" s="43"/>
      <c r="AK8" s="2"/>
      <c r="AL8" s="44">
        <f>データ!$R$6</f>
        <v>192074</v>
      </c>
      <c r="AM8" s="44"/>
      <c r="AN8" s="44"/>
      <c r="AO8" s="44"/>
      <c r="AP8" s="44"/>
      <c r="AQ8" s="44"/>
      <c r="AR8" s="44"/>
      <c r="AS8" s="44"/>
      <c r="AT8" s="45">
        <f>データ!$S$6</f>
        <v>159.82</v>
      </c>
      <c r="AU8" s="46"/>
      <c r="AV8" s="46"/>
      <c r="AW8" s="46"/>
      <c r="AX8" s="46"/>
      <c r="AY8" s="46"/>
      <c r="AZ8" s="46"/>
      <c r="BA8" s="46"/>
      <c r="BB8" s="47">
        <f>データ!$T$6</f>
        <v>1201.81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74.459999999999994</v>
      </c>
      <c r="J10" s="46"/>
      <c r="K10" s="46"/>
      <c r="L10" s="46"/>
      <c r="M10" s="46"/>
      <c r="N10" s="46"/>
      <c r="O10" s="80"/>
      <c r="P10" s="47">
        <f>データ!$P$6</f>
        <v>97.78</v>
      </c>
      <c r="Q10" s="47"/>
      <c r="R10" s="47"/>
      <c r="S10" s="47"/>
      <c r="T10" s="47"/>
      <c r="U10" s="47"/>
      <c r="V10" s="47"/>
      <c r="W10" s="44">
        <f>データ!$Q$6</f>
        <v>3135</v>
      </c>
      <c r="X10" s="44"/>
      <c r="Y10" s="44"/>
      <c r="Z10" s="44"/>
      <c r="AA10" s="44"/>
      <c r="AB10" s="44"/>
      <c r="AC10" s="44"/>
      <c r="AD10" s="2"/>
      <c r="AE10" s="2"/>
      <c r="AF10" s="2"/>
      <c r="AG10" s="2"/>
      <c r="AH10" s="2"/>
      <c r="AI10" s="2"/>
      <c r="AJ10" s="2"/>
      <c r="AK10" s="2"/>
      <c r="AL10" s="44">
        <f>データ!$U$6</f>
        <v>187112</v>
      </c>
      <c r="AM10" s="44"/>
      <c r="AN10" s="44"/>
      <c r="AO10" s="44"/>
      <c r="AP10" s="44"/>
      <c r="AQ10" s="44"/>
      <c r="AR10" s="44"/>
      <c r="AS10" s="44"/>
      <c r="AT10" s="45">
        <f>データ!$V$6</f>
        <v>156.09</v>
      </c>
      <c r="AU10" s="46"/>
      <c r="AV10" s="46"/>
      <c r="AW10" s="46"/>
      <c r="AX10" s="46"/>
      <c r="AY10" s="46"/>
      <c r="AZ10" s="46"/>
      <c r="BA10" s="46"/>
      <c r="BB10" s="47">
        <f>データ!$W$6</f>
        <v>1198.74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tSweC5+AirN9XE0Vf9UtMfTu6NBjvb3ExFrNRY0/7Shmxh0RNFruyOXDKO8DxMZB9axem23Romh68HQk2KEAw==" saltValue="hV7Y7IMcLn/LbKdgz1jON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112020</v>
      </c>
      <c r="D6" s="20">
        <f t="shared" si="3"/>
        <v>46</v>
      </c>
      <c r="E6" s="20">
        <f t="shared" si="3"/>
        <v>1</v>
      </c>
      <c r="F6" s="20">
        <f t="shared" si="3"/>
        <v>0</v>
      </c>
      <c r="G6" s="20">
        <f t="shared" si="3"/>
        <v>1</v>
      </c>
      <c r="H6" s="20" t="str">
        <f t="shared" si="3"/>
        <v>埼玉県　熊谷市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74.459999999999994</v>
      </c>
      <c r="P6" s="21">
        <f t="shared" si="3"/>
        <v>97.78</v>
      </c>
      <c r="Q6" s="21">
        <f t="shared" si="3"/>
        <v>3135</v>
      </c>
      <c r="R6" s="21">
        <f t="shared" si="3"/>
        <v>192074</v>
      </c>
      <c r="S6" s="21">
        <f t="shared" si="3"/>
        <v>159.82</v>
      </c>
      <c r="T6" s="21">
        <f t="shared" si="3"/>
        <v>1201.81</v>
      </c>
      <c r="U6" s="21">
        <f t="shared" si="3"/>
        <v>187112</v>
      </c>
      <c r="V6" s="21">
        <f t="shared" si="3"/>
        <v>156.09</v>
      </c>
      <c r="W6" s="21">
        <f t="shared" si="3"/>
        <v>1198.74</v>
      </c>
      <c r="X6" s="22">
        <f>IF(X7="",NA(),X7)</f>
        <v>108.63</v>
      </c>
      <c r="Y6" s="22">
        <f t="shared" ref="Y6:AG6" si="4">IF(Y7="",NA(),Y7)</f>
        <v>121.94</v>
      </c>
      <c r="Z6" s="22">
        <f t="shared" si="4"/>
        <v>127.32</v>
      </c>
      <c r="AA6" s="22">
        <f t="shared" si="4"/>
        <v>119.04</v>
      </c>
      <c r="AB6" s="22">
        <f t="shared" si="4"/>
        <v>110.8</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309.01</v>
      </c>
      <c r="AU6" s="22">
        <f t="shared" ref="AU6:BC6" si="6">IF(AU7="",NA(),AU7)</f>
        <v>344.97</v>
      </c>
      <c r="AV6" s="22">
        <f t="shared" si="6"/>
        <v>380.45</v>
      </c>
      <c r="AW6" s="22">
        <f t="shared" si="6"/>
        <v>268.26</v>
      </c>
      <c r="AX6" s="22">
        <f t="shared" si="6"/>
        <v>271</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310.77</v>
      </c>
      <c r="BF6" s="22">
        <f t="shared" ref="BF6:BN6" si="7">IF(BF7="",NA(),BF7)</f>
        <v>293.39</v>
      </c>
      <c r="BG6" s="22">
        <f t="shared" si="7"/>
        <v>262.94</v>
      </c>
      <c r="BH6" s="22">
        <f t="shared" si="7"/>
        <v>294.06</v>
      </c>
      <c r="BI6" s="22">
        <f t="shared" si="7"/>
        <v>261.85000000000002</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105.52</v>
      </c>
      <c r="BQ6" s="22">
        <f t="shared" ref="BQ6:BY6" si="8">IF(BQ7="",NA(),BQ7)</f>
        <v>108.09</v>
      </c>
      <c r="BR6" s="22">
        <f t="shared" si="8"/>
        <v>126.72</v>
      </c>
      <c r="BS6" s="22">
        <f t="shared" si="8"/>
        <v>107.14</v>
      </c>
      <c r="BT6" s="22">
        <f t="shared" si="8"/>
        <v>108.05</v>
      </c>
      <c r="BU6" s="22">
        <f t="shared" si="8"/>
        <v>106.11</v>
      </c>
      <c r="BV6" s="22">
        <f t="shared" si="8"/>
        <v>103.75</v>
      </c>
      <c r="BW6" s="22">
        <f t="shared" si="8"/>
        <v>105.3</v>
      </c>
      <c r="BX6" s="22">
        <f t="shared" si="8"/>
        <v>99.41</v>
      </c>
      <c r="BY6" s="22">
        <f t="shared" si="8"/>
        <v>101.11</v>
      </c>
      <c r="BZ6" s="21" t="str">
        <f>IF(BZ7="","",IF(BZ7="-","【-】","【"&amp;SUBSTITUTE(TEXT(BZ7,"#,##0.00"),"-","△")&amp;"】"))</f>
        <v>【97.82】</v>
      </c>
      <c r="CA6" s="22">
        <f>IF(CA7="",NA(),CA7)</f>
        <v>145.69999999999999</v>
      </c>
      <c r="CB6" s="22">
        <f t="shared" ref="CB6:CJ6" si="9">IF(CB7="",NA(),CB7)</f>
        <v>150.35</v>
      </c>
      <c r="CC6" s="22">
        <f t="shared" si="9"/>
        <v>144.13</v>
      </c>
      <c r="CD6" s="22">
        <f t="shared" si="9"/>
        <v>156.29</v>
      </c>
      <c r="CE6" s="22">
        <f t="shared" si="9"/>
        <v>169.33</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87.28</v>
      </c>
      <c r="CM6" s="22">
        <f t="shared" ref="CM6:CU6" si="10">IF(CM7="",NA(),CM7)</f>
        <v>86.03</v>
      </c>
      <c r="CN6" s="22">
        <f t="shared" si="10"/>
        <v>86.01</v>
      </c>
      <c r="CO6" s="22">
        <f t="shared" si="10"/>
        <v>86.43</v>
      </c>
      <c r="CP6" s="22">
        <f t="shared" si="10"/>
        <v>85.59</v>
      </c>
      <c r="CQ6" s="22">
        <f t="shared" si="10"/>
        <v>61.71</v>
      </c>
      <c r="CR6" s="22">
        <f t="shared" si="10"/>
        <v>63.12</v>
      </c>
      <c r="CS6" s="22">
        <f t="shared" si="10"/>
        <v>62.57</v>
      </c>
      <c r="CT6" s="22">
        <f t="shared" si="10"/>
        <v>61.56</v>
      </c>
      <c r="CU6" s="22">
        <f t="shared" si="10"/>
        <v>60.84</v>
      </c>
      <c r="CV6" s="21" t="str">
        <f>IF(CV7="","",IF(CV7="-","【-】","【"&amp;SUBSTITUTE(TEXT(CV7,"#,##0.00"),"-","△")&amp;"】"))</f>
        <v>【59.81】</v>
      </c>
      <c r="CW6" s="22">
        <f>IF(CW7="",NA(),CW7)</f>
        <v>88.74</v>
      </c>
      <c r="CX6" s="22">
        <f t="shared" ref="CX6:DF6" si="11">IF(CX7="",NA(),CX7)</f>
        <v>90.63</v>
      </c>
      <c r="CY6" s="22">
        <f t="shared" si="11"/>
        <v>88.62</v>
      </c>
      <c r="CZ6" s="22">
        <f t="shared" si="11"/>
        <v>87.2</v>
      </c>
      <c r="DA6" s="22">
        <f t="shared" si="11"/>
        <v>86.97</v>
      </c>
      <c r="DB6" s="22">
        <f t="shared" si="11"/>
        <v>90.03</v>
      </c>
      <c r="DC6" s="22">
        <f t="shared" si="11"/>
        <v>90.09</v>
      </c>
      <c r="DD6" s="22">
        <f t="shared" si="11"/>
        <v>90.21</v>
      </c>
      <c r="DE6" s="22">
        <f t="shared" si="11"/>
        <v>90.11</v>
      </c>
      <c r="DF6" s="22">
        <f t="shared" si="11"/>
        <v>89.73</v>
      </c>
      <c r="DG6" s="21" t="str">
        <f>IF(DG7="","",IF(DG7="-","【-】","【"&amp;SUBSTITUTE(TEXT(DG7,"#,##0.00"),"-","△")&amp;"】"))</f>
        <v>【89.42】</v>
      </c>
      <c r="DH6" s="22">
        <f>IF(DH7="",NA(),DH7)</f>
        <v>49.79</v>
      </c>
      <c r="DI6" s="22">
        <f t="shared" ref="DI6:DQ6" si="12">IF(DI7="",NA(),DI7)</f>
        <v>50.54</v>
      </c>
      <c r="DJ6" s="22">
        <f t="shared" si="12"/>
        <v>51.82</v>
      </c>
      <c r="DK6" s="22">
        <f t="shared" si="12"/>
        <v>51.02</v>
      </c>
      <c r="DL6" s="22">
        <f t="shared" si="12"/>
        <v>51.77</v>
      </c>
      <c r="DM6" s="22">
        <f t="shared" si="12"/>
        <v>49.6</v>
      </c>
      <c r="DN6" s="22">
        <f t="shared" si="12"/>
        <v>50.31</v>
      </c>
      <c r="DO6" s="22">
        <f t="shared" si="12"/>
        <v>50.74</v>
      </c>
      <c r="DP6" s="22">
        <f t="shared" si="12"/>
        <v>51.49</v>
      </c>
      <c r="DQ6" s="22">
        <f t="shared" si="12"/>
        <v>51.94</v>
      </c>
      <c r="DR6" s="21" t="str">
        <f>IF(DR7="","",IF(DR7="-","【-】","【"&amp;SUBSTITUTE(TEXT(DR7,"#,##0.00"),"-","△")&amp;"】"))</f>
        <v>【52.02】</v>
      </c>
      <c r="DS6" s="22">
        <f>IF(DS7="",NA(),DS7)</f>
        <v>3.18</v>
      </c>
      <c r="DT6" s="22">
        <f t="shared" ref="DT6:EB6" si="13">IF(DT7="",NA(),DT7)</f>
        <v>3.17</v>
      </c>
      <c r="DU6" s="22">
        <f t="shared" si="13"/>
        <v>3.16</v>
      </c>
      <c r="DV6" s="22">
        <f t="shared" si="13"/>
        <v>21.75</v>
      </c>
      <c r="DW6" s="22">
        <f t="shared" si="13"/>
        <v>22.92</v>
      </c>
      <c r="DX6" s="22">
        <f t="shared" si="13"/>
        <v>20.49</v>
      </c>
      <c r="DY6" s="22">
        <f t="shared" si="13"/>
        <v>21.34</v>
      </c>
      <c r="DZ6" s="22">
        <f t="shared" si="13"/>
        <v>23.27</v>
      </c>
      <c r="EA6" s="22">
        <f t="shared" si="13"/>
        <v>25.18</v>
      </c>
      <c r="EB6" s="22">
        <f t="shared" si="13"/>
        <v>26.52</v>
      </c>
      <c r="EC6" s="21" t="str">
        <f>IF(EC7="","",IF(EC7="-","【-】","【"&amp;SUBSTITUTE(TEXT(EC7,"#,##0.00"),"-","△")&amp;"】"))</f>
        <v>【25.37】</v>
      </c>
      <c r="ED6" s="22">
        <f>IF(ED7="",NA(),ED7)</f>
        <v>0.38</v>
      </c>
      <c r="EE6" s="22">
        <f t="shared" ref="EE6:EM6" si="14">IF(EE7="",NA(),EE7)</f>
        <v>0.36</v>
      </c>
      <c r="EF6" s="22">
        <f t="shared" si="14"/>
        <v>0.46</v>
      </c>
      <c r="EG6" s="22">
        <f t="shared" si="14"/>
        <v>0.71</v>
      </c>
      <c r="EH6" s="22">
        <f t="shared" si="14"/>
        <v>0.51</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112020</v>
      </c>
      <c r="D7" s="24">
        <v>46</v>
      </c>
      <c r="E7" s="24">
        <v>1</v>
      </c>
      <c r="F7" s="24">
        <v>0</v>
      </c>
      <c r="G7" s="24">
        <v>1</v>
      </c>
      <c r="H7" s="24" t="s">
        <v>93</v>
      </c>
      <c r="I7" s="24" t="s">
        <v>94</v>
      </c>
      <c r="J7" s="24" t="s">
        <v>95</v>
      </c>
      <c r="K7" s="24" t="s">
        <v>96</v>
      </c>
      <c r="L7" s="24" t="s">
        <v>97</v>
      </c>
      <c r="M7" s="24" t="s">
        <v>98</v>
      </c>
      <c r="N7" s="25" t="s">
        <v>99</v>
      </c>
      <c r="O7" s="25">
        <v>74.459999999999994</v>
      </c>
      <c r="P7" s="25">
        <v>97.78</v>
      </c>
      <c r="Q7" s="25">
        <v>3135</v>
      </c>
      <c r="R7" s="25">
        <v>192074</v>
      </c>
      <c r="S7" s="25">
        <v>159.82</v>
      </c>
      <c r="T7" s="25">
        <v>1201.81</v>
      </c>
      <c r="U7" s="25">
        <v>187112</v>
      </c>
      <c r="V7" s="25">
        <v>156.09</v>
      </c>
      <c r="W7" s="25">
        <v>1198.74</v>
      </c>
      <c r="X7" s="25">
        <v>108.63</v>
      </c>
      <c r="Y7" s="25">
        <v>121.94</v>
      </c>
      <c r="Z7" s="25">
        <v>127.32</v>
      </c>
      <c r="AA7" s="25">
        <v>119.04</v>
      </c>
      <c r="AB7" s="25">
        <v>110.8</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309.01</v>
      </c>
      <c r="AU7" s="25">
        <v>344.97</v>
      </c>
      <c r="AV7" s="25">
        <v>380.45</v>
      </c>
      <c r="AW7" s="25">
        <v>268.26</v>
      </c>
      <c r="AX7" s="25">
        <v>271</v>
      </c>
      <c r="AY7" s="25">
        <v>309.10000000000002</v>
      </c>
      <c r="AZ7" s="25">
        <v>306.08</v>
      </c>
      <c r="BA7" s="25">
        <v>306.14999999999998</v>
      </c>
      <c r="BB7" s="25">
        <v>297.54000000000002</v>
      </c>
      <c r="BC7" s="25">
        <v>289.44</v>
      </c>
      <c r="BD7" s="25">
        <v>243.36</v>
      </c>
      <c r="BE7" s="25">
        <v>310.77</v>
      </c>
      <c r="BF7" s="25">
        <v>293.39</v>
      </c>
      <c r="BG7" s="25">
        <v>262.94</v>
      </c>
      <c r="BH7" s="25">
        <v>294.06</v>
      </c>
      <c r="BI7" s="25">
        <v>261.85000000000002</v>
      </c>
      <c r="BJ7" s="25">
        <v>290.42</v>
      </c>
      <c r="BK7" s="25">
        <v>294.66000000000003</v>
      </c>
      <c r="BL7" s="25">
        <v>285.27</v>
      </c>
      <c r="BM7" s="25">
        <v>294.73</v>
      </c>
      <c r="BN7" s="25">
        <v>301.23</v>
      </c>
      <c r="BO7" s="25">
        <v>265.93</v>
      </c>
      <c r="BP7" s="25">
        <v>105.52</v>
      </c>
      <c r="BQ7" s="25">
        <v>108.09</v>
      </c>
      <c r="BR7" s="25">
        <v>126.72</v>
      </c>
      <c r="BS7" s="25">
        <v>107.14</v>
      </c>
      <c r="BT7" s="25">
        <v>108.05</v>
      </c>
      <c r="BU7" s="25">
        <v>106.11</v>
      </c>
      <c r="BV7" s="25">
        <v>103.75</v>
      </c>
      <c r="BW7" s="25">
        <v>105.3</v>
      </c>
      <c r="BX7" s="25">
        <v>99.41</v>
      </c>
      <c r="BY7" s="25">
        <v>101.11</v>
      </c>
      <c r="BZ7" s="25">
        <v>97.82</v>
      </c>
      <c r="CA7" s="25">
        <v>145.69999999999999</v>
      </c>
      <c r="CB7" s="25">
        <v>150.35</v>
      </c>
      <c r="CC7" s="25">
        <v>144.13</v>
      </c>
      <c r="CD7" s="25">
        <v>156.29</v>
      </c>
      <c r="CE7" s="25">
        <v>169.33</v>
      </c>
      <c r="CF7" s="25">
        <v>161.03</v>
      </c>
      <c r="CG7" s="25">
        <v>159.93</v>
      </c>
      <c r="CH7" s="25">
        <v>162.77000000000001</v>
      </c>
      <c r="CI7" s="25">
        <v>170.87</v>
      </c>
      <c r="CJ7" s="25">
        <v>171.09</v>
      </c>
      <c r="CK7" s="25">
        <v>177.56</v>
      </c>
      <c r="CL7" s="25">
        <v>87.28</v>
      </c>
      <c r="CM7" s="25">
        <v>86.03</v>
      </c>
      <c r="CN7" s="25">
        <v>86.01</v>
      </c>
      <c r="CO7" s="25">
        <v>86.43</v>
      </c>
      <c r="CP7" s="25">
        <v>85.59</v>
      </c>
      <c r="CQ7" s="25">
        <v>61.71</v>
      </c>
      <c r="CR7" s="25">
        <v>63.12</v>
      </c>
      <c r="CS7" s="25">
        <v>62.57</v>
      </c>
      <c r="CT7" s="25">
        <v>61.56</v>
      </c>
      <c r="CU7" s="25">
        <v>60.84</v>
      </c>
      <c r="CV7" s="25">
        <v>59.81</v>
      </c>
      <c r="CW7" s="25">
        <v>88.74</v>
      </c>
      <c r="CX7" s="25">
        <v>90.63</v>
      </c>
      <c r="CY7" s="25">
        <v>88.62</v>
      </c>
      <c r="CZ7" s="25">
        <v>87.2</v>
      </c>
      <c r="DA7" s="25">
        <v>86.97</v>
      </c>
      <c r="DB7" s="25">
        <v>90.03</v>
      </c>
      <c r="DC7" s="25">
        <v>90.09</v>
      </c>
      <c r="DD7" s="25">
        <v>90.21</v>
      </c>
      <c r="DE7" s="25">
        <v>90.11</v>
      </c>
      <c r="DF7" s="25">
        <v>89.73</v>
      </c>
      <c r="DG7" s="25">
        <v>89.42</v>
      </c>
      <c r="DH7" s="25">
        <v>49.79</v>
      </c>
      <c r="DI7" s="25">
        <v>50.54</v>
      </c>
      <c r="DJ7" s="25">
        <v>51.82</v>
      </c>
      <c r="DK7" s="25">
        <v>51.02</v>
      </c>
      <c r="DL7" s="25">
        <v>51.77</v>
      </c>
      <c r="DM7" s="25">
        <v>49.6</v>
      </c>
      <c r="DN7" s="25">
        <v>50.31</v>
      </c>
      <c r="DO7" s="25">
        <v>50.74</v>
      </c>
      <c r="DP7" s="25">
        <v>51.49</v>
      </c>
      <c r="DQ7" s="25">
        <v>51.94</v>
      </c>
      <c r="DR7" s="25">
        <v>52.02</v>
      </c>
      <c r="DS7" s="25">
        <v>3.18</v>
      </c>
      <c r="DT7" s="25">
        <v>3.17</v>
      </c>
      <c r="DU7" s="25">
        <v>3.16</v>
      </c>
      <c r="DV7" s="25">
        <v>21.75</v>
      </c>
      <c r="DW7" s="25">
        <v>22.92</v>
      </c>
      <c r="DX7" s="25">
        <v>20.49</v>
      </c>
      <c r="DY7" s="25">
        <v>21.34</v>
      </c>
      <c r="DZ7" s="25">
        <v>23.27</v>
      </c>
      <c r="EA7" s="25">
        <v>25.18</v>
      </c>
      <c r="EB7" s="25">
        <v>26.52</v>
      </c>
      <c r="EC7" s="25">
        <v>25.37</v>
      </c>
      <c r="ED7" s="25">
        <v>0.38</v>
      </c>
      <c r="EE7" s="25">
        <v>0.36</v>
      </c>
      <c r="EF7" s="25">
        <v>0.46</v>
      </c>
      <c r="EG7" s="25">
        <v>0.71</v>
      </c>
      <c r="EH7" s="25">
        <v>0.51</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熊谷市役所</cp:lastModifiedBy>
  <cp:lastPrinted>2025-01-29T00:04:44Z</cp:lastPrinted>
  <dcterms:created xsi:type="dcterms:W3CDTF">2025-01-24T06:46:35Z</dcterms:created>
  <dcterms:modified xsi:type="dcterms:W3CDTF">2025-01-29T00:16:01Z</dcterms:modified>
  <cp:category/>
</cp:coreProperties>
</file>