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3_経営係\02_上下水道事業の経営\01_水道事業\照会回答・通知\R5.4～R6.3\R6.01.17公営企業に係る経営比較分析表(令和4年度決算)の分析等\"/>
    </mc:Choice>
  </mc:AlternateContent>
  <workbookProtection workbookAlgorithmName="SHA-512" workbookHashValue="6tdpfyHPvmvo80TIh0zfuTktHyReOpvCb0Q+/oqYwrhVytyYQFRauEJEsLvqT5tKX3XNERKSHRREgNGQ6F329A==" workbookSaltValue="lY+74t7VVSZ9uz0wP8cW7A==" workbookSpinCount="100000" lockStructure="1"/>
  <bookViews>
    <workbookView xWindow="0" yWindow="0" windowWidth="28800" windowHeight="1230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<sst xmlns="http://schemas.openxmlformats.org/spreadsheetml/2006/main" count="228" uniqueCount="113">
  <si>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</si>
  <si>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</si>
  <si>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</si>
  <si>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</si>
  <si>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</si>
  <si>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</si>
  <si>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</si>
  <si>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</si>
  <si>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</si>
  <si>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</si>
  <si>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</si>
  <si>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</si>
  <si>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</si>
  <si>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</si>
  <si>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</si>
  <si>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</si>
  <si>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</si>
  <si>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</si>
  <si>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</si>
  <si>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</si>
  <si>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</si>
  <si>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</si>
  <si>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</si>
  <si>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</si>
  <si>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</si>
  <si>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</si>
  <si>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</si>
  <si>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</si>
  <si>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</si>
  <si>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</si>
  <si>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</si>
  <si>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</si>
  <si>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</si>
  <si>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</si>
  <si>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</si>
  <si>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</si>
  <si>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</si>
  <si>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</si>
  <si>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</si>
  <si>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</si>
  <si>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</si>
  <si>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</si>
  <si>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</si>
  <si>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</si>
  <si>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</si>
  <si>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</si>
  <si>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</si>
  <si>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</si>
  <si>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</si>
  <si>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</si>
  <si>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</si>
  <si>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</si>
  <si>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</si>
  <si>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</si>
  <si>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</si>
  <si>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</si>
  <si>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</si>
  <si>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</si>
  <si>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</si>
  <si>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</si>
  <si>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</si>
  <si>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</si>
  <si>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</si>
  <si>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</si>
  <si>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</si>
  <si>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</si>
  <si>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</si>
  <si>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</si>
  <si>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</si>
  <si>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</si>
  <si>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</si>
  <si>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</si>
  <si>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</si>
  <si>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</si>
  <si>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</si>
  <si>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</si>
  <si>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</si>
  <si>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</si>
  <si>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</si>
  <si>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</si>
  <si>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</si>
  <si>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</si>
  <si>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</si>
  <si>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</si>
  <si>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</si>
  <si>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</si>
  <si>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</si>
  <si>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</si>
  <si>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</si>
  <si>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</si>
  <si>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</si>
  <si>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</si>
  <si>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熊谷市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</si>
  <si>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</si>
  <si>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</si>
  <si>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</si>
  <si>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</si>
  <si>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</si>
  <si>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</si>
  <si>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</si>
  <si>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</si>
  <si>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</si>
  <si>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</si>
  <si>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</si>
  <si>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</si>
  <si>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</si>
  <si>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</si>
  <si>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</si>
  <si>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</si>
  <si>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</si>
  <si>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近年の経営の健全性・効率性については類似団体平均値と比較しても概ね良好で、令和２年度に料金改定を実施したこともあり収益面での改善も図られている。一方、耐用年数を超過した管路や施設は増加しているため、計画的な設備投資を行いながら、費用の削減に努めていく必要がある。
　今後も平成29年度に策定した基本計画や令和５年度に改定した経営戦略等に基づき、投資の効率化や企業債の抑制等に努め、安全で安心な水の供給の継続していく。
</t>
    <rPh sb="19" eb="23">
      <t>ルイジダンタイ</t>
    </rPh>
    <rPh sb="23" eb="25">
      <t>ヘイキン</t>
    </rPh>
    <rPh sb="25" eb="26">
      <t>チ</t>
    </rPh>
    <rPh sb="27" eb="29">
      <t>ヒカク</t>
    </rPh>
    <rPh sb="32" eb="33">
      <t>オオム</t>
    </rPh>
    <rPh sb="38" eb="40">
      <t>レイワ</t>
    </rPh>
    <rPh sb="41" eb="43">
      <t>ネンド</t>
    </rPh>
    <rPh sb="44" eb="48">
      <t>リョウキンカイテイ</t>
    </rPh>
    <rPh sb="49" eb="51">
      <t>ジッシ</t>
    </rPh>
    <rPh sb="58" eb="61">
      <t>シュウエキメン</t>
    </rPh>
    <rPh sb="63" eb="65">
      <t>カイゼン</t>
    </rPh>
    <rPh sb="66" eb="67">
      <t>ハカ</t>
    </rPh>
    <rPh sb="73" eb="75">
      <t>イッポウ</t>
    </rPh>
    <rPh sb="76" eb="80">
      <t>タイヨウネンスウ</t>
    </rPh>
    <rPh sb="81" eb="83">
      <t>チョウカ</t>
    </rPh>
    <rPh sb="85" eb="87">
      <t>カンロ</t>
    </rPh>
    <rPh sb="88" eb="90">
      <t>シセツ</t>
    </rPh>
    <rPh sb="91" eb="93">
      <t>ゾウカ</t>
    </rPh>
    <rPh sb="100" eb="103">
      <t>ケイカクテキ</t>
    </rPh>
    <rPh sb="104" eb="106">
      <t>セツビ</t>
    </rPh>
    <rPh sb="106" eb="108">
      <t>トウシ</t>
    </rPh>
    <rPh sb="109" eb="110">
      <t>オコナ</t>
    </rPh>
    <rPh sb="126" eb="128">
      <t>ヒツヨウ</t>
    </rPh>
    <rPh sb="134" eb="136">
      <t>コンゴ</t>
    </rPh>
    <rPh sb="153" eb="155">
      <t>レイワ</t>
    </rPh>
    <rPh sb="156" eb="158">
      <t>ネンド</t>
    </rPh>
    <rPh sb="159" eb="161">
      <t>カイテイ</t>
    </rPh>
    <rPh sb="163" eb="167">
      <t>ケイエイセンリャク</t>
    </rPh>
    <rPh sb="202" eb="204">
      <t>ケイゾク</t>
    </rPh>
    <phoneticPr fontId="4"/>
  </si>
  <si>
    <t xml:space="preserve">①【経常収支比率】令和２年度に料金改定を行った効果もあり、類似団体平均値を上回っている。当年度も、給水収益や一般会計からの繰入金等の収益で、維持管理費や支払利息等の費用を賄えている。今後は施設の老朽化により修繕費等の増加が想定されるため、経営戦略等に基づき、投資の効率化と費用の削減、健全経営の継続に努める。
③【流動比率】当年度は一時的な未払金の増加により低下したが、継続して100％を上回っており、短期的な債務に対する支払能力に問題はない。
④【企業債残高対給水収益比率】令和２年度の料金改定の実施もあり、類似団体平均値と同程度となっている。今後、施設の更新量の増加等により必要資金も増大予定だが、資金需要を見極め、安定的な企業経営に留意する。
⑤【料金回収率】継続して100％を上回っており給水費用を給水収益でまかなえている状況にある。今後、施設の老朽化により修繕費等の増加が想定されるため、投資の効率化を図り費用の削減に努める。
⑥【給水原価】過去５年度間一貫して類似団体平均値より低い水準。今後も投資の効率化や維持管理費の節減に努め、この水準を維持できるよう努める。
⑦【施設利用率】類似団体平均値より高いことから、配水能力を有効に活用して配水を行っていることが読み取れる。今後も必要な配水量を考慮しながら施設の統廃合も検討し、効率的な経営に努める。
⑧【有収率】当年度は類似団体平均値を下回っている。今後も継続して漏水等の対策を実施し、有収率の向上に努める。
</t>
    <rPh sb="23" eb="25">
      <t>コウカ</t>
    </rPh>
    <rPh sb="35" eb="36">
      <t>チ</t>
    </rPh>
    <rPh sb="162" eb="163">
      <t>トウ</t>
    </rPh>
    <rPh sb="179" eb="181">
      <t>テイカ</t>
    </rPh>
    <rPh sb="185" eb="187">
      <t>ケイゾク</t>
    </rPh>
    <rPh sb="194" eb="196">
      <t>ウワマワ</t>
    </rPh>
    <rPh sb="201" eb="204">
      <t>タンキテキ</t>
    </rPh>
    <rPh sb="205" eb="207">
      <t>サイム</t>
    </rPh>
    <rPh sb="208" eb="209">
      <t>タイ</t>
    </rPh>
    <rPh sb="211" eb="215">
      <t>シハライノウリョク</t>
    </rPh>
    <rPh sb="216" eb="218">
      <t>モンダイ</t>
    </rPh>
    <rPh sb="255" eb="259">
      <t>ルイジダンタイ</t>
    </rPh>
    <rPh sb="259" eb="261">
      <t>ヘイキン</t>
    </rPh>
    <rPh sb="263" eb="266">
      <t>ドウテイド</t>
    </rPh>
    <phoneticPr fontId="4"/>
  </si>
  <si>
    <t xml:space="preserve">①【有形固定資産減価償却率】類似団体平均値と比べて低い状況。平成29年度に策定した基本計画に基づく事業が令和２年度から本格化し投資額が増加傾向にあるため、必要な設備投資を見極め、引き続き効率的な経営に努める。
②【管路経年化率】類似団体平均値よりも低い水準にあるものの、法定耐用年数を経過する管路が今後も増加していくため、優先順位を見極めながら管路の更新を継続し、機能の維持に努めていく。なお、これまでの集計方法を見直した結果、前年度値から大幅に増加している。
③【管路更新率】平成29年度に策定した基本計画に基づく事業の本格化に合わせて更新を行ってきたことから、増加傾向となっている。引き続き、管路の経年状況を考慮しながら有効な投資を行っていく。
</t>
    <rPh sb="22" eb="23">
      <t>クラ</t>
    </rPh>
    <rPh sb="25" eb="26">
      <t>ヒク</t>
    </rPh>
    <rPh sb="27" eb="29">
      <t>ジョウキョウ</t>
    </rPh>
    <rPh sb="67" eb="69">
      <t>ゾウカ</t>
    </rPh>
    <rPh sb="69" eb="71">
      <t>ケイコウ</t>
    </rPh>
    <rPh sb="80" eb="84">
      <t>セツビトウシ</t>
    </rPh>
    <rPh sb="89" eb="90">
      <t>ヒ</t>
    </rPh>
    <rPh sb="91" eb="92">
      <t>ツヅ</t>
    </rPh>
    <rPh sb="97" eb="99">
      <t>ケイエイ</t>
    </rPh>
    <rPh sb="100" eb="101">
      <t>ツト</t>
    </rPh>
    <rPh sb="149" eb="151">
      <t>コンゴ</t>
    </rPh>
    <rPh sb="152" eb="154">
      <t>ゾウカ</t>
    </rPh>
    <rPh sb="202" eb="206">
      <t>シュウケイホウホウ</t>
    </rPh>
    <rPh sb="207" eb="209">
      <t>ミナオ</t>
    </rPh>
    <rPh sb="211" eb="213">
      <t>ケッカ</t>
    </rPh>
    <rPh sb="214" eb="217">
      <t>ゼンネンド</t>
    </rPh>
    <rPh sb="217" eb="218">
      <t>チ</t>
    </rPh>
    <rPh sb="220" eb="222">
      <t>オオハバ</t>
    </rPh>
    <rPh sb="223" eb="225">
      <t>ゾウカ</t>
    </rPh>
    <rPh sb="269" eb="271">
      <t>コウシン</t>
    </rPh>
    <rPh sb="272" eb="273">
      <t>オコナ</t>
    </rPh>
    <rPh sb="282" eb="284">
      <t>ゾウカ</t>
    </rPh>
    <rPh sb="284" eb="286">
      <t>ケイコウ</t>
    </rPh>
    <rPh sb="293" eb="294">
      <t>ヒ</t>
    </rPh>
    <rPh sb="295" eb="296">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</si>
</sst>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0.37</c:v>
                </c:pt>
                <c:pt idx="1">
                  <c:v>0.38</c:v>
                </c:pt>
                <c:pt idx="2">
                  <c:v>0.36</c:v>
                </c:pt>
                <c:pt idx="3">
                  <c:v>0.46</c:v>
                </c:pt>
                <c:pt idx="4">
                  <c:v>0.71</c:v>
                </c:pt>
              </c:numCache>
            </c:numRef>
          </c:val>
          <c:extLst>
            <c:ext xmlns:c16="http://schemas.microsoft.com/office/drawing/2014/chart" uri="{C3380CC4-5D6E-409C-BE32-E72D297353CC}">
              <c16:uniqueId val="{00000000-45E8-422B-83CB-144F9C9DD28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0.72</c:v>
                </c:pt>
                <c:pt idx="2">
                  <c:v>0.69</c:v>
                </c:pt>
                <c:pt idx="3">
                  <c:v>0.69</c:v>
                </c:pt>
                <c:pt idx="4">
                  <c:v>0.67</c:v>
                </c:pt>
              </c:numCache>
            </c:numRef>
          </c:val>
          <c:smooth val="0"/>
          <c:extLst>
            <c:ext xmlns:c16="http://schemas.microsoft.com/office/drawing/2014/chart" uri="{C3380CC4-5D6E-409C-BE32-E72D297353CC}">
              <c16:uniqueId val="{00000001-45E8-422B-83CB-144F9C9DD28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73.819999999999993</c:v>
                </c:pt>
                <c:pt idx="1">
                  <c:v>87.28</c:v>
                </c:pt>
                <c:pt idx="2">
                  <c:v>86.03</c:v>
                </c:pt>
                <c:pt idx="3">
                  <c:v>86.01</c:v>
                </c:pt>
                <c:pt idx="4">
                  <c:v>86.43</c:v>
                </c:pt>
              </c:numCache>
            </c:numRef>
          </c:val>
          <c:extLst>
            <c:ext xmlns:c16="http://schemas.microsoft.com/office/drawing/2014/chart" uri="{C3380CC4-5D6E-409C-BE32-E72D297353CC}">
              <c16:uniqueId val="{00000000-31B6-4FF9-904A-235B24DE217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62.32</c:v>
                </c:pt>
                <c:pt idx="1">
                  <c:v>61.71</c:v>
                </c:pt>
                <c:pt idx="2">
                  <c:v>63.12</c:v>
                </c:pt>
                <c:pt idx="3">
                  <c:v>62.57</c:v>
                </c:pt>
                <c:pt idx="4">
                  <c:v>61.56</c:v>
                </c:pt>
              </c:numCache>
            </c:numRef>
          </c:val>
          <c:smooth val="0"/>
          <c:extLst>
            <c:ext xmlns:c16="http://schemas.microsoft.com/office/drawing/2014/chart" uri="{C3380CC4-5D6E-409C-BE32-E72D297353CC}">
              <c16:uniqueId val="{00000001-31B6-4FF9-904A-235B24DE217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89.41</c:v>
                </c:pt>
                <c:pt idx="1">
                  <c:v>88.74</c:v>
                </c:pt>
                <c:pt idx="2">
                  <c:v>90.63</c:v>
                </c:pt>
                <c:pt idx="3">
                  <c:v>88.62</c:v>
                </c:pt>
                <c:pt idx="4">
                  <c:v>87.2</c:v>
                </c:pt>
              </c:numCache>
            </c:numRef>
          </c:val>
          <c:extLst>
            <c:ext xmlns:c16="http://schemas.microsoft.com/office/drawing/2014/chart" uri="{C3380CC4-5D6E-409C-BE32-E72D297353CC}">
              <c16:uniqueId val="{00000000-9CE9-49A0-B048-9876E50A355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90.19</c:v>
                </c:pt>
                <c:pt idx="1">
                  <c:v>90.03</c:v>
                </c:pt>
                <c:pt idx="2">
                  <c:v>90.09</c:v>
                </c:pt>
                <c:pt idx="3">
                  <c:v>90.21</c:v>
                </c:pt>
                <c:pt idx="4">
                  <c:v>90.11</c:v>
                </c:pt>
              </c:numCache>
            </c:numRef>
          </c:val>
          <c:smooth val="0"/>
          <c:extLst>
            <c:ext xmlns:c16="http://schemas.microsoft.com/office/drawing/2014/chart" uri="{C3380CC4-5D6E-409C-BE32-E72D297353CC}">
              <c16:uniqueId val="{00000001-9CE9-49A0-B048-9876E50A355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108.26</c:v>
                </c:pt>
                <c:pt idx="1">
                  <c:v>108.63</c:v>
                </c:pt>
                <c:pt idx="2">
                  <c:v>121.94</c:v>
                </c:pt>
                <c:pt idx="3">
                  <c:v>127.32</c:v>
                </c:pt>
                <c:pt idx="4">
                  <c:v>119.04</c:v>
                </c:pt>
              </c:numCache>
            </c:numRef>
          </c:val>
          <c:extLst>
            <c:ext xmlns:c16="http://schemas.microsoft.com/office/drawing/2014/chart" uri="{C3380CC4-5D6E-409C-BE32-E72D297353CC}">
              <c16:uniqueId val="{00000000-28CD-478F-9F45-4FCA38AEAF0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112.62</c:v>
                </c:pt>
                <c:pt idx="1">
                  <c:v>113.35</c:v>
                </c:pt>
                <c:pt idx="2">
                  <c:v>112.36</c:v>
                </c:pt>
                <c:pt idx="3">
                  <c:v>112.26</c:v>
                </c:pt>
                <c:pt idx="4">
                  <c:v>110.04</c:v>
                </c:pt>
              </c:numCache>
            </c:numRef>
          </c:val>
          <c:smooth val="0"/>
          <c:extLst>
            <c:ext xmlns:c16="http://schemas.microsoft.com/office/drawing/2014/chart" uri="{C3380CC4-5D6E-409C-BE32-E72D297353CC}">
              <c16:uniqueId val="{00000001-28CD-478F-9F45-4FCA38AEAF0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48.56</c:v>
                </c:pt>
                <c:pt idx="1">
                  <c:v>49.79</c:v>
                </c:pt>
                <c:pt idx="2">
                  <c:v>50.54</c:v>
                </c:pt>
                <c:pt idx="3">
                  <c:v>51.82</c:v>
                </c:pt>
                <c:pt idx="4">
                  <c:v>51.02</c:v>
                </c:pt>
              </c:numCache>
            </c:numRef>
          </c:val>
          <c:extLst>
            <c:ext xmlns:c16="http://schemas.microsoft.com/office/drawing/2014/chart" uri="{C3380CC4-5D6E-409C-BE32-E72D297353CC}">
              <c16:uniqueId val="{00000000-4154-4AC7-83C7-F2BE0A44921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48.86</c:v>
                </c:pt>
                <c:pt idx="1">
                  <c:v>49.6</c:v>
                </c:pt>
                <c:pt idx="2">
                  <c:v>50.31</c:v>
                </c:pt>
                <c:pt idx="3">
                  <c:v>50.74</c:v>
                </c:pt>
                <c:pt idx="4">
                  <c:v>51.49</c:v>
                </c:pt>
              </c:numCache>
            </c:numRef>
          </c:val>
          <c:smooth val="0"/>
          <c:extLst>
            <c:ext xmlns:c16="http://schemas.microsoft.com/office/drawing/2014/chart" uri="{C3380CC4-5D6E-409C-BE32-E72D297353CC}">
              <c16:uniqueId val="{00000001-4154-4AC7-83C7-F2BE0A44921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3.18</c:v>
                </c:pt>
                <c:pt idx="1">
                  <c:v>3.18</c:v>
                </c:pt>
                <c:pt idx="2">
                  <c:v>3.17</c:v>
                </c:pt>
                <c:pt idx="3">
                  <c:v>3.16</c:v>
                </c:pt>
                <c:pt idx="4">
                  <c:v>21.75</c:v>
                </c:pt>
              </c:numCache>
            </c:numRef>
          </c:val>
          <c:extLst>
            <c:ext xmlns:c16="http://schemas.microsoft.com/office/drawing/2014/chart" uri="{C3380CC4-5D6E-409C-BE32-E72D297353CC}">
              <c16:uniqueId val="{00000000-6E01-49F5-A5B0-AF0CC7EB274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18.510000000000002</c:v>
                </c:pt>
                <c:pt idx="1">
                  <c:v>20.49</c:v>
                </c:pt>
                <c:pt idx="2">
                  <c:v>21.34</c:v>
                </c:pt>
                <c:pt idx="3">
                  <c:v>23.27</c:v>
                </c:pt>
                <c:pt idx="4">
                  <c:v>25.18</c:v>
                </c:pt>
              </c:numCache>
            </c:numRef>
          </c:val>
          <c:smooth val="0"/>
          <c:extLst>
            <c:ext xmlns:c16="http://schemas.microsoft.com/office/drawing/2014/chart" uri="{C3380CC4-5D6E-409C-BE32-E72D297353CC}">
              <c16:uniqueId val="{00000001-6E01-49F5-A5B0-AF0CC7EB274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56-4F70-8E05-9FEEEBB952C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0.75</c:v>
                </c:pt>
                <c:pt idx="1">
                  <c:v>0.51</c:v>
                </c:pt>
                <c:pt idx="2">
                  <c:v>0.28999999999999998</c:v>
                </c:pt>
                <c:pt idx="3">
                  <c:v>0.25</c:v>
                </c:pt>
                <c:pt idx="4">
                  <c:v>0.13</c:v>
                </c:pt>
              </c:numCache>
            </c:numRef>
          </c:val>
          <c:smooth val="0"/>
          <c:extLst>
            <c:ext xmlns:c16="http://schemas.microsoft.com/office/drawing/2014/chart" uri="{C3380CC4-5D6E-409C-BE32-E72D297353CC}">
              <c16:uniqueId val="{00000001-CC56-4F70-8E05-9FEEEBB952C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299.04000000000002</c:v>
                </c:pt>
                <c:pt idx="1">
                  <c:v>309.01</c:v>
                </c:pt>
                <c:pt idx="2">
                  <c:v>344.97</c:v>
                </c:pt>
                <c:pt idx="3">
                  <c:v>380.45</c:v>
                </c:pt>
                <c:pt idx="4">
                  <c:v>268.26</c:v>
                </c:pt>
              </c:numCache>
            </c:numRef>
          </c:val>
          <c:extLst>
            <c:ext xmlns:c16="http://schemas.microsoft.com/office/drawing/2014/chart" uri="{C3380CC4-5D6E-409C-BE32-E72D297353CC}">
              <c16:uniqueId val="{00000000-0E0B-467D-8DE9-EED5FBC4493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318.89</c:v>
                </c:pt>
                <c:pt idx="1">
                  <c:v>309.10000000000002</c:v>
                </c:pt>
                <c:pt idx="2">
                  <c:v>306.08</c:v>
                </c:pt>
                <c:pt idx="3">
                  <c:v>306.14999999999998</c:v>
                </c:pt>
                <c:pt idx="4">
                  <c:v>297.54000000000002</c:v>
                </c:pt>
              </c:numCache>
            </c:numRef>
          </c:val>
          <c:smooth val="0"/>
          <c:extLst>
            <c:ext xmlns:c16="http://schemas.microsoft.com/office/drawing/2014/chart" uri="{C3380CC4-5D6E-409C-BE32-E72D297353CC}">
              <c16:uniqueId val="{00000001-0E0B-467D-8DE9-EED5FBC4493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312.37</c:v>
                </c:pt>
                <c:pt idx="1">
                  <c:v>310.77</c:v>
                </c:pt>
                <c:pt idx="2">
                  <c:v>293.39</c:v>
                </c:pt>
                <c:pt idx="3">
                  <c:v>262.94</c:v>
                </c:pt>
                <c:pt idx="4">
                  <c:v>294.06</c:v>
                </c:pt>
              </c:numCache>
            </c:numRef>
          </c:val>
          <c:extLst>
            <c:ext xmlns:c16="http://schemas.microsoft.com/office/drawing/2014/chart" uri="{C3380CC4-5D6E-409C-BE32-E72D297353CC}">
              <c16:uniqueId val="{00000000-87FA-48B9-9049-137465DCD69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290.07</c:v>
                </c:pt>
                <c:pt idx="1">
                  <c:v>290.42</c:v>
                </c:pt>
                <c:pt idx="2">
                  <c:v>294.66000000000003</c:v>
                </c:pt>
                <c:pt idx="3">
                  <c:v>285.27</c:v>
                </c:pt>
                <c:pt idx="4">
                  <c:v>294.73</c:v>
                </c:pt>
              </c:numCache>
            </c:numRef>
          </c:val>
          <c:smooth val="0"/>
          <c:extLst>
            <c:ext xmlns:c16="http://schemas.microsoft.com/office/drawing/2014/chart" uri="{C3380CC4-5D6E-409C-BE32-E72D297353CC}">
              <c16:uniqueId val="{00000001-87FA-48B9-9049-137465DCD69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104.89</c:v>
                </c:pt>
                <c:pt idx="1">
                  <c:v>105.52</c:v>
                </c:pt>
                <c:pt idx="2">
                  <c:v>108.09</c:v>
                </c:pt>
                <c:pt idx="3">
                  <c:v>126.72</c:v>
                </c:pt>
                <c:pt idx="4">
                  <c:v>107.14</c:v>
                </c:pt>
              </c:numCache>
            </c:numRef>
          </c:val>
          <c:extLst>
            <c:ext xmlns:c16="http://schemas.microsoft.com/office/drawing/2014/chart" uri="{C3380CC4-5D6E-409C-BE32-E72D297353CC}">
              <c16:uniqueId val="{00000000-5B5F-4972-B9A4-1BA31AAAACF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104.84</c:v>
                </c:pt>
                <c:pt idx="1">
                  <c:v>106.11</c:v>
                </c:pt>
                <c:pt idx="2">
                  <c:v>103.75</c:v>
                </c:pt>
                <c:pt idx="3">
                  <c:v>105.3</c:v>
                </c:pt>
                <c:pt idx="4">
                  <c:v>99.41</c:v>
                </c:pt>
              </c:numCache>
            </c:numRef>
          </c:val>
          <c:smooth val="0"/>
          <c:extLst>
            <c:ext xmlns:c16="http://schemas.microsoft.com/office/drawing/2014/chart" uri="{C3380CC4-5D6E-409C-BE32-E72D297353CC}">
              <c16:uniqueId val="{00000001-5B5F-4972-B9A4-1BA31AAAACF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146.72999999999999</c:v>
                </c:pt>
                <c:pt idx="1">
                  <c:v>145.69999999999999</c:v>
                </c:pt>
                <c:pt idx="2">
                  <c:v>150.35</c:v>
                </c:pt>
                <c:pt idx="3">
                  <c:v>144.13</c:v>
                </c:pt>
                <c:pt idx="4">
                  <c:v>156.29</c:v>
                </c:pt>
              </c:numCache>
            </c:numRef>
          </c:val>
          <c:extLst>
            <c:ext xmlns:c16="http://schemas.microsoft.com/office/drawing/2014/chart" uri="{C3380CC4-5D6E-409C-BE32-E72D297353CC}">
              <c16:uniqueId val="{00000000-AF3D-4192-91E5-73676A29FB1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161.82</c:v>
                </c:pt>
                <c:pt idx="1">
                  <c:v>161.03</c:v>
                </c:pt>
                <c:pt idx="2">
                  <c:v>159.93</c:v>
                </c:pt>
                <c:pt idx="3">
                  <c:v>162.77000000000001</c:v>
                </c:pt>
                <c:pt idx="4">
                  <c:v>170.87</c:v>
                </c:pt>
              </c:numCache>
            </c:numRef>
          </c:val>
          <c:smooth val="0"/>
          <c:extLst>
            <c:ext xmlns:c16="http://schemas.microsoft.com/office/drawing/2014/chart" uri="{C3380CC4-5D6E-409C-BE32-E72D297353CC}">
              <c16:uniqueId val="{00000001-AF3D-4192-91E5-73676A29FB1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31" zoomScale="115" zoomScaleNormal="11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埼玉県　熊谷市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A2</v>
      </c>
      <c r="X8" s="44"/>
      <c r="Y8" s="44"/>
      <c r="Z8" s="44"/>
      <c r="AA8" s="44"/>
      <c r="AB8" s="44"/>
      <c r="AC8" s="44"/>
      <c r="AD8" s="44" t="str">
        <f>データ!$M$6</f>
        <v>非設置</v>
      </c>
      <c r="AE8" s="44"/>
      <c r="AF8" s="44"/>
      <c r="AG8" s="44"/>
      <c r="AH8" s="44"/>
      <c r="AI8" s="44"/>
      <c r="AJ8" s="44"/>
      <c r="AK8" s="2"/>
      <c r="AL8" s="45">
        <f>データ!$R$6</f>
        <v>193132</v>
      </c>
      <c r="AM8" s="45"/>
      <c r="AN8" s="45"/>
      <c r="AO8" s="45"/>
      <c r="AP8" s="45"/>
      <c r="AQ8" s="45"/>
      <c r="AR8" s="45"/>
      <c r="AS8" s="45"/>
      <c r="AT8" s="46">
        <f>データ!$S$6</f>
        <v>159.82</v>
      </c>
      <c r="AU8" s="47"/>
      <c r="AV8" s="47"/>
      <c r="AW8" s="47"/>
      <c r="AX8" s="47"/>
      <c r="AY8" s="47"/>
      <c r="AZ8" s="47"/>
      <c r="BA8" s="47"/>
      <c r="BB8" s="48">
        <f>データ!$T$6</f>
        <v>1208.43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72.83</v>
      </c>
      <c r="J10" s="47"/>
      <c r="K10" s="47"/>
      <c r="L10" s="47"/>
      <c r="M10" s="47"/>
      <c r="N10" s="47"/>
      <c r="O10" s="81"/>
      <c r="P10" s="48">
        <f>データ!$P$6</f>
        <v>97.94</v>
      </c>
      <c r="Q10" s="48"/>
      <c r="R10" s="48"/>
      <c r="S10" s="48"/>
      <c r="T10" s="48"/>
      <c r="U10" s="48"/>
      <c r="V10" s="48"/>
      <c r="W10" s="45">
        <f>データ!$Q$6</f>
        <v>3135</v>
      </c>
      <c r="X10" s="45"/>
      <c r="Y10" s="45"/>
      <c r="Z10" s="45"/>
      <c r="AA10" s="45"/>
      <c r="AB10" s="45"/>
      <c r="AC10" s="45"/>
      <c r="AD10" s="2"/>
      <c r="AE10" s="2"/>
      <c r="AF10" s="2"/>
      <c r="AG10" s="2"/>
      <c r="AH10" s="2"/>
      <c r="AI10" s="2"/>
      <c r="AJ10" s="2"/>
      <c r="AK10" s="2"/>
      <c r="AL10" s="45">
        <f>データ!$U$6</f>
        <v>188185</v>
      </c>
      <c r="AM10" s="45"/>
      <c r="AN10" s="45"/>
      <c r="AO10" s="45"/>
      <c r="AP10" s="45"/>
      <c r="AQ10" s="45"/>
      <c r="AR10" s="45"/>
      <c r="AS10" s="45"/>
      <c r="AT10" s="46">
        <f>データ!$V$6</f>
        <v>156.09</v>
      </c>
      <c r="AU10" s="47"/>
      <c r="AV10" s="47"/>
      <c r="AW10" s="47"/>
      <c r="AX10" s="47"/>
      <c r="AY10" s="47"/>
      <c r="AZ10" s="47"/>
      <c r="BA10" s="47"/>
      <c r="BB10" s="48">
        <f>データ!$W$6</f>
        <v>1205.6199999999999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111</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2dgOKjg3o+21x+lWTUm20fDnQlR+xYDPUruJrP6z6D5Nq9mt40caZUoAfLw80nlC4SMXIm7JtsCdH38a5E6emg==" saltValue="L+9baqaJsYCCoj82HEXYu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27</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52</v>
      </c>
      <c r="B4" s="17"/>
      <c r="C4" s="17"/>
      <c r="D4" s="17"/>
      <c r="E4" s="17"/>
      <c r="F4" s="17"/>
      <c r="G4" s="17"/>
      <c r="H4" s="89"/>
      <c r="I4" s="90"/>
      <c r="J4" s="90"/>
      <c r="K4" s="90"/>
      <c r="L4" s="90"/>
      <c r="M4" s="90"/>
      <c r="N4" s="90"/>
      <c r="O4" s="90"/>
      <c r="P4" s="90"/>
      <c r="Q4" s="90"/>
      <c r="R4" s="90"/>
      <c r="S4" s="90"/>
      <c r="T4" s="90"/>
      <c r="U4" s="90"/>
      <c r="V4" s="90"/>
      <c r="W4" s="91"/>
      <c r="X4" s="85" t="s">
        <v>53</v>
      </c>
      <c r="Y4" s="85"/>
      <c r="Z4" s="85"/>
      <c r="AA4" s="85"/>
      <c r="AB4" s="85"/>
      <c r="AC4" s="85"/>
      <c r="AD4" s="85"/>
      <c r="AE4" s="85"/>
      <c r="AF4" s="85"/>
      <c r="AG4" s="85"/>
      <c r="AH4" s="85"/>
      <c r="AI4" s="85" t="s">
        <v>54</v>
      </c>
      <c r="AJ4" s="85"/>
      <c r="AK4" s="85"/>
      <c r="AL4" s="85"/>
      <c r="AM4" s="85"/>
      <c r="AN4" s="85"/>
      <c r="AO4" s="85"/>
      <c r="AP4" s="85"/>
      <c r="AQ4" s="85"/>
      <c r="AR4" s="85"/>
      <c r="AS4" s="85"/>
      <c r="AT4" s="85" t="s">
        <v>55</v>
      </c>
      <c r="AU4" s="85"/>
      <c r="AV4" s="85"/>
      <c r="AW4" s="85"/>
      <c r="AX4" s="85"/>
      <c r="AY4" s="85"/>
      <c r="AZ4" s="85"/>
      <c r="BA4" s="85"/>
      <c r="BB4" s="85"/>
      <c r="BC4" s="85"/>
      <c r="BD4" s="85"/>
      <c r="BE4" s="85" t="s">
        <v>56</v>
      </c>
      <c r="BF4" s="85"/>
      <c r="BG4" s="85"/>
      <c r="BH4" s="85"/>
      <c r="BI4" s="85"/>
      <c r="BJ4" s="85"/>
      <c r="BK4" s="85"/>
      <c r="BL4" s="85"/>
      <c r="BM4" s="85"/>
      <c r="BN4" s="85"/>
      <c r="BO4" s="85"/>
      <c r="BP4" s="85" t="s">
        <v>57</v>
      </c>
      <c r="BQ4" s="85"/>
      <c r="BR4" s="85"/>
      <c r="BS4" s="85"/>
      <c r="BT4" s="85"/>
      <c r="BU4" s="85"/>
      <c r="BV4" s="85"/>
      <c r="BW4" s="85"/>
      <c r="BX4" s="85"/>
      <c r="BY4" s="85"/>
      <c r="BZ4" s="85"/>
      <c r="CA4" s="85" t="s">
        <v>58</v>
      </c>
      <c r="CB4" s="85"/>
      <c r="CC4" s="85"/>
      <c r="CD4" s="85"/>
      <c r="CE4" s="85"/>
      <c r="CF4" s="85"/>
      <c r="CG4" s="85"/>
      <c r="CH4" s="85"/>
      <c r="CI4" s="85"/>
      <c r="CJ4" s="85"/>
      <c r="CK4" s="85"/>
      <c r="CL4" s="85" t="s">
        <v>59</v>
      </c>
      <c r="CM4" s="85"/>
      <c r="CN4" s="85"/>
      <c r="CO4" s="85"/>
      <c r="CP4" s="85"/>
      <c r="CQ4" s="85"/>
      <c r="CR4" s="85"/>
      <c r="CS4" s="85"/>
      <c r="CT4" s="85"/>
      <c r="CU4" s="85"/>
      <c r="CV4" s="85"/>
      <c r="CW4" s="85" t="s">
        <v>60</v>
      </c>
      <c r="CX4" s="85"/>
      <c r="CY4" s="85"/>
      <c r="CZ4" s="85"/>
      <c r="DA4" s="85"/>
      <c r="DB4" s="85"/>
      <c r="DC4" s="85"/>
      <c r="DD4" s="85"/>
      <c r="DE4" s="85"/>
      <c r="DF4" s="85"/>
      <c r="DG4" s="85"/>
      <c r="DH4" s="85" t="s">
        <v>61</v>
      </c>
      <c r="DI4" s="85"/>
      <c r="DJ4" s="85"/>
      <c r="DK4" s="85"/>
      <c r="DL4" s="85"/>
      <c r="DM4" s="85"/>
      <c r="DN4" s="85"/>
      <c r="DO4" s="85"/>
      <c r="DP4" s="85"/>
      <c r="DQ4" s="85"/>
      <c r="DR4" s="85"/>
      <c r="DS4" s="85" t="s">
        <v>62</v>
      </c>
      <c r="DT4" s="85"/>
      <c r="DU4" s="85"/>
      <c r="DV4" s="85"/>
      <c r="DW4" s="85"/>
      <c r="DX4" s="85"/>
      <c r="DY4" s="85"/>
      <c r="DZ4" s="85"/>
      <c r="EA4" s="85"/>
      <c r="EB4" s="85"/>
      <c r="EC4" s="85"/>
      <c r="ED4" s="85" t="s">
        <v>63</v>
      </c>
      <c r="EE4" s="85"/>
      <c r="EF4" s="85"/>
      <c r="EG4" s="85"/>
      <c r="EH4" s="85"/>
      <c r="EI4" s="85"/>
      <c r="EJ4" s="85"/>
      <c r="EK4" s="85"/>
      <c r="EL4" s="85"/>
      <c r="EM4" s="85"/>
      <c r="EN4" s="85"/>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112020</v>
      </c>
      <c r="D6" s="20">
        <f t="shared" si="3"/>
        <v>46</v>
      </c>
      <c r="E6" s="20">
        <f t="shared" si="3"/>
        <v>1</v>
      </c>
      <c r="F6" s="20">
        <f t="shared" si="3"/>
        <v>0</v>
      </c>
      <c r="G6" s="20">
        <f t="shared" si="3"/>
        <v>1</v>
      </c>
      <c r="H6" s="20" t="str">
        <f t="shared" si="3"/>
        <v>埼玉県　熊谷市</v>
      </c>
      <c r="I6" s="20" t="str">
        <f t="shared" si="3"/>
        <v>法適用</v>
      </c>
      <c r="J6" s="20" t="str">
        <f t="shared" si="3"/>
        <v>水道事業</v>
      </c>
      <c r="K6" s="20" t="str">
        <f t="shared" si="3"/>
        <v>末端給水事業</v>
      </c>
      <c r="L6" s="20" t="str">
        <f t="shared" si="3"/>
        <v>A2</v>
      </c>
      <c r="M6" s="20" t="str">
        <f t="shared" si="3"/>
        <v>非設置</v>
      </c>
      <c r="N6" s="21" t="str">
        <f t="shared" si="3"/>
        <v>-</v>
      </c>
      <c r="O6" s="21">
        <f t="shared" si="3"/>
        <v>72.83</v>
      </c>
      <c r="P6" s="21">
        <f t="shared" si="3"/>
        <v>97.94</v>
      </c>
      <c r="Q6" s="21">
        <f t="shared" si="3"/>
        <v>3135</v>
      </c>
      <c r="R6" s="21">
        <f t="shared" si="3"/>
        <v>193132</v>
      </c>
      <c r="S6" s="21">
        <f t="shared" si="3"/>
        <v>159.82</v>
      </c>
      <c r="T6" s="21">
        <f t="shared" si="3"/>
        <v>1208.43</v>
      </c>
      <c r="U6" s="21">
        <f t="shared" si="3"/>
        <v>188185</v>
      </c>
      <c r="V6" s="21">
        <f t="shared" si="3"/>
        <v>156.09</v>
      </c>
      <c r="W6" s="21">
        <f t="shared" si="3"/>
        <v>1205.6199999999999</v>
      </c>
      <c r="X6" s="22">
        <f>IF(X7="",NA(),X7)</f>
        <v>108.26</v>
      </c>
      <c r="Y6" s="22">
        <f t="shared" ref="Y6:AG6" si="4">IF(Y7="",NA(),Y7)</f>
        <v>108.63</v>
      </c>
      <c r="Z6" s="22">
        <f t="shared" si="4"/>
        <v>121.94</v>
      </c>
      <c r="AA6" s="22">
        <f t="shared" si="4"/>
        <v>127.32</v>
      </c>
      <c r="AB6" s="22">
        <f t="shared" si="4"/>
        <v>119.04</v>
      </c>
      <c r="AC6" s="22">
        <f t="shared" si="4"/>
        <v>112.62</v>
      </c>
      <c r="AD6" s="22">
        <f t="shared" si="4"/>
        <v>113.35</v>
      </c>
      <c r="AE6" s="22">
        <f t="shared" si="4"/>
        <v>112.36</v>
      </c>
      <c r="AF6" s="22">
        <f t="shared" si="4"/>
        <v>112.26</v>
      </c>
      <c r="AG6" s="22">
        <f t="shared" si="4"/>
        <v>110.04</v>
      </c>
      <c r="AH6" s="21" t="str">
        <f>IF(AH7="","",IF(AH7="-","【-】","【"&amp;SUBSTITUTE(TEXT(AH7,"#,##0.00"),"-","△")&amp;"】"))</f>
        <v>【108.70】</v>
      </c>
      <c r="AI6" s="21">
        <f>IF(AI7="",NA(),AI7)</f>
        <v>0</v>
      </c>
      <c r="AJ6" s="21">
        <f t="shared" ref="AJ6:AR6" si="5">IF(AJ7="",NA(),AJ7)</f>
        <v>0</v>
      </c>
      <c r="AK6" s="21">
        <f t="shared" si="5"/>
        <v>0</v>
      </c>
      <c r="AL6" s="21">
        <f t="shared" si="5"/>
        <v>0</v>
      </c>
      <c r="AM6" s="21">
        <f t="shared" si="5"/>
        <v>0</v>
      </c>
      <c r="AN6" s="22">
        <f t="shared" si="5"/>
        <v>0.75</v>
      </c>
      <c r="AO6" s="22">
        <f t="shared" si="5"/>
        <v>0.51</v>
      </c>
      <c r="AP6" s="22">
        <f t="shared" si="5"/>
        <v>0.28999999999999998</v>
      </c>
      <c r="AQ6" s="22">
        <f t="shared" si="5"/>
        <v>0.25</v>
      </c>
      <c r="AR6" s="22">
        <f t="shared" si="5"/>
        <v>0.13</v>
      </c>
      <c r="AS6" s="21" t="str">
        <f>IF(AS7="","",IF(AS7="-","【-】","【"&amp;SUBSTITUTE(TEXT(AS7,"#,##0.00"),"-","△")&amp;"】"))</f>
        <v>【1.34】</v>
      </c>
      <c r="AT6" s="22">
        <f>IF(AT7="",NA(),AT7)</f>
        <v>299.04000000000002</v>
      </c>
      <c r="AU6" s="22">
        <f t="shared" ref="AU6:BC6" si="6">IF(AU7="",NA(),AU7)</f>
        <v>309.01</v>
      </c>
      <c r="AV6" s="22">
        <f t="shared" si="6"/>
        <v>344.97</v>
      </c>
      <c r="AW6" s="22">
        <f t="shared" si="6"/>
        <v>380.45</v>
      </c>
      <c r="AX6" s="22">
        <f t="shared" si="6"/>
        <v>268.26</v>
      </c>
      <c r="AY6" s="22">
        <f t="shared" si="6"/>
        <v>318.89</v>
      </c>
      <c r="AZ6" s="22">
        <f t="shared" si="6"/>
        <v>309.10000000000002</v>
      </c>
      <c r="BA6" s="22">
        <f t="shared" si="6"/>
        <v>306.08</v>
      </c>
      <c r="BB6" s="22">
        <f t="shared" si="6"/>
        <v>306.14999999999998</v>
      </c>
      <c r="BC6" s="22">
        <f t="shared" si="6"/>
        <v>297.54000000000002</v>
      </c>
      <c r="BD6" s="21" t="str">
        <f>IF(BD7="","",IF(BD7="-","【-】","【"&amp;SUBSTITUTE(TEXT(BD7,"#,##0.00"),"-","△")&amp;"】"))</f>
        <v>【252.29】</v>
      </c>
      <c r="BE6" s="22">
        <f>IF(BE7="",NA(),BE7)</f>
        <v>312.37</v>
      </c>
      <c r="BF6" s="22">
        <f t="shared" ref="BF6:BN6" si="7">IF(BF7="",NA(),BF7)</f>
        <v>310.77</v>
      </c>
      <c r="BG6" s="22">
        <f t="shared" si="7"/>
        <v>293.39</v>
      </c>
      <c r="BH6" s="22">
        <f t="shared" si="7"/>
        <v>262.94</v>
      </c>
      <c r="BI6" s="22">
        <f t="shared" si="7"/>
        <v>294.06</v>
      </c>
      <c r="BJ6" s="22">
        <f t="shared" si="7"/>
        <v>290.07</v>
      </c>
      <c r="BK6" s="22">
        <f t="shared" si="7"/>
        <v>290.42</v>
      </c>
      <c r="BL6" s="22">
        <f t="shared" si="7"/>
        <v>294.66000000000003</v>
      </c>
      <c r="BM6" s="22">
        <f t="shared" si="7"/>
        <v>285.27</v>
      </c>
      <c r="BN6" s="22">
        <f t="shared" si="7"/>
        <v>294.73</v>
      </c>
      <c r="BO6" s="21" t="str">
        <f>IF(BO7="","",IF(BO7="-","【-】","【"&amp;SUBSTITUTE(TEXT(BO7,"#,##0.00"),"-","△")&amp;"】"))</f>
        <v>【268.07】</v>
      </c>
      <c r="BP6" s="22">
        <f>IF(BP7="",NA(),BP7)</f>
        <v>104.89</v>
      </c>
      <c r="BQ6" s="22">
        <f t="shared" ref="BQ6:BY6" si="8">IF(BQ7="",NA(),BQ7)</f>
        <v>105.52</v>
      </c>
      <c r="BR6" s="22">
        <f t="shared" si="8"/>
        <v>108.09</v>
      </c>
      <c r="BS6" s="22">
        <f t="shared" si="8"/>
        <v>126.72</v>
      </c>
      <c r="BT6" s="22">
        <f t="shared" si="8"/>
        <v>107.14</v>
      </c>
      <c r="BU6" s="22">
        <f t="shared" si="8"/>
        <v>104.84</v>
      </c>
      <c r="BV6" s="22">
        <f t="shared" si="8"/>
        <v>106.11</v>
      </c>
      <c r="BW6" s="22">
        <f t="shared" si="8"/>
        <v>103.75</v>
      </c>
      <c r="BX6" s="22">
        <f t="shared" si="8"/>
        <v>105.3</v>
      </c>
      <c r="BY6" s="22">
        <f t="shared" si="8"/>
        <v>99.41</v>
      </c>
      <c r="BZ6" s="21" t="str">
        <f>IF(BZ7="","",IF(BZ7="-","【-】","【"&amp;SUBSTITUTE(TEXT(BZ7,"#,##0.00"),"-","△")&amp;"】"))</f>
        <v>【97.47】</v>
      </c>
      <c r="CA6" s="22">
        <f>IF(CA7="",NA(),CA7)</f>
        <v>146.72999999999999</v>
      </c>
      <c r="CB6" s="22">
        <f t="shared" ref="CB6:CJ6" si="9">IF(CB7="",NA(),CB7)</f>
        <v>145.69999999999999</v>
      </c>
      <c r="CC6" s="22">
        <f t="shared" si="9"/>
        <v>150.35</v>
      </c>
      <c r="CD6" s="22">
        <f t="shared" si="9"/>
        <v>144.13</v>
      </c>
      <c r="CE6" s="22">
        <f t="shared" si="9"/>
        <v>156.29</v>
      </c>
      <c r="CF6" s="22">
        <f t="shared" si="9"/>
        <v>161.82</v>
      </c>
      <c r="CG6" s="22">
        <f t="shared" si="9"/>
        <v>161.03</v>
      </c>
      <c r="CH6" s="22">
        <f t="shared" si="9"/>
        <v>159.93</v>
      </c>
      <c r="CI6" s="22">
        <f t="shared" si="9"/>
        <v>162.77000000000001</v>
      </c>
      <c r="CJ6" s="22">
        <f t="shared" si="9"/>
        <v>170.87</v>
      </c>
      <c r="CK6" s="21" t="str">
        <f>IF(CK7="","",IF(CK7="-","【-】","【"&amp;SUBSTITUTE(TEXT(CK7,"#,##0.00"),"-","△")&amp;"】"))</f>
        <v>【174.75】</v>
      </c>
      <c r="CL6" s="22">
        <f>IF(CL7="",NA(),CL7)</f>
        <v>73.819999999999993</v>
      </c>
      <c r="CM6" s="22">
        <f t="shared" ref="CM6:CU6" si="10">IF(CM7="",NA(),CM7)</f>
        <v>87.28</v>
      </c>
      <c r="CN6" s="22">
        <f t="shared" si="10"/>
        <v>86.03</v>
      </c>
      <c r="CO6" s="22">
        <f t="shared" si="10"/>
        <v>86.01</v>
      </c>
      <c r="CP6" s="22">
        <f t="shared" si="10"/>
        <v>86.43</v>
      </c>
      <c r="CQ6" s="22">
        <f t="shared" si="10"/>
        <v>62.32</v>
      </c>
      <c r="CR6" s="22">
        <f t="shared" si="10"/>
        <v>61.71</v>
      </c>
      <c r="CS6" s="22">
        <f t="shared" si="10"/>
        <v>63.12</v>
      </c>
      <c r="CT6" s="22">
        <f t="shared" si="10"/>
        <v>62.57</v>
      </c>
      <c r="CU6" s="22">
        <f t="shared" si="10"/>
        <v>61.56</v>
      </c>
      <c r="CV6" s="21" t="str">
        <f>IF(CV7="","",IF(CV7="-","【-】","【"&amp;SUBSTITUTE(TEXT(CV7,"#,##0.00"),"-","△")&amp;"】"))</f>
        <v>【59.97】</v>
      </c>
      <c r="CW6" s="22">
        <f>IF(CW7="",NA(),CW7)</f>
        <v>89.41</v>
      </c>
      <c r="CX6" s="22">
        <f t="shared" ref="CX6:DF6" si="11">IF(CX7="",NA(),CX7)</f>
        <v>88.74</v>
      </c>
      <c r="CY6" s="22">
        <f t="shared" si="11"/>
        <v>90.63</v>
      </c>
      <c r="CZ6" s="22">
        <f t="shared" si="11"/>
        <v>88.62</v>
      </c>
      <c r="DA6" s="22">
        <f t="shared" si="11"/>
        <v>87.2</v>
      </c>
      <c r="DB6" s="22">
        <f t="shared" si="11"/>
        <v>90.19</v>
      </c>
      <c r="DC6" s="22">
        <f t="shared" si="11"/>
        <v>90.03</v>
      </c>
      <c r="DD6" s="22">
        <f t="shared" si="11"/>
        <v>90.09</v>
      </c>
      <c r="DE6" s="22">
        <f t="shared" si="11"/>
        <v>90.21</v>
      </c>
      <c r="DF6" s="22">
        <f t="shared" si="11"/>
        <v>90.11</v>
      </c>
      <c r="DG6" s="21" t="str">
        <f>IF(DG7="","",IF(DG7="-","【-】","【"&amp;SUBSTITUTE(TEXT(DG7,"#,##0.00"),"-","△")&amp;"】"))</f>
        <v>【89.76】</v>
      </c>
      <c r="DH6" s="22">
        <f>IF(DH7="",NA(),DH7)</f>
        <v>48.56</v>
      </c>
      <c r="DI6" s="22">
        <f t="shared" ref="DI6:DQ6" si="12">IF(DI7="",NA(),DI7)</f>
        <v>49.79</v>
      </c>
      <c r="DJ6" s="22">
        <f t="shared" si="12"/>
        <v>50.54</v>
      </c>
      <c r="DK6" s="22">
        <f t="shared" si="12"/>
        <v>51.82</v>
      </c>
      <c r="DL6" s="22">
        <f t="shared" si="12"/>
        <v>51.02</v>
      </c>
      <c r="DM6" s="22">
        <f t="shared" si="12"/>
        <v>48.86</v>
      </c>
      <c r="DN6" s="22">
        <f t="shared" si="12"/>
        <v>49.6</v>
      </c>
      <c r="DO6" s="22">
        <f t="shared" si="12"/>
        <v>50.31</v>
      </c>
      <c r="DP6" s="22">
        <f t="shared" si="12"/>
        <v>50.74</v>
      </c>
      <c r="DQ6" s="22">
        <f t="shared" si="12"/>
        <v>51.49</v>
      </c>
      <c r="DR6" s="21" t="str">
        <f>IF(DR7="","",IF(DR7="-","【-】","【"&amp;SUBSTITUTE(TEXT(DR7,"#,##0.00"),"-","△")&amp;"】"))</f>
        <v>【51.51】</v>
      </c>
      <c r="DS6" s="22">
        <f>IF(DS7="",NA(),DS7)</f>
        <v>3.18</v>
      </c>
      <c r="DT6" s="22">
        <f t="shared" ref="DT6:EB6" si="13">IF(DT7="",NA(),DT7)</f>
        <v>3.18</v>
      </c>
      <c r="DU6" s="22">
        <f t="shared" si="13"/>
        <v>3.17</v>
      </c>
      <c r="DV6" s="22">
        <f t="shared" si="13"/>
        <v>3.16</v>
      </c>
      <c r="DW6" s="22">
        <f t="shared" si="13"/>
        <v>21.75</v>
      </c>
      <c r="DX6" s="22">
        <f t="shared" si="13"/>
        <v>18.510000000000002</v>
      </c>
      <c r="DY6" s="22">
        <f t="shared" si="13"/>
        <v>20.49</v>
      </c>
      <c r="DZ6" s="22">
        <f t="shared" si="13"/>
        <v>21.34</v>
      </c>
      <c r="EA6" s="22">
        <f t="shared" si="13"/>
        <v>23.27</v>
      </c>
      <c r="EB6" s="22">
        <f t="shared" si="13"/>
        <v>25.18</v>
      </c>
      <c r="EC6" s="21" t="str">
        <f>IF(EC7="","",IF(EC7="-","【-】","【"&amp;SUBSTITUTE(TEXT(EC7,"#,##0.00"),"-","△")&amp;"】"))</f>
        <v>【23.75】</v>
      </c>
      <c r="ED6" s="22">
        <f>IF(ED7="",NA(),ED7)</f>
        <v>0.37</v>
      </c>
      <c r="EE6" s="22">
        <f t="shared" ref="EE6:EM6" si="14">IF(EE7="",NA(),EE7)</f>
        <v>0.38</v>
      </c>
      <c r="EF6" s="22">
        <f t="shared" si="14"/>
        <v>0.36</v>
      </c>
      <c r="EG6" s="22">
        <f t="shared" si="14"/>
        <v>0.46</v>
      </c>
      <c r="EH6" s="22">
        <f t="shared" si="14"/>
        <v>0.71</v>
      </c>
      <c r="EI6" s="22">
        <f t="shared" si="14"/>
        <v>0.7</v>
      </c>
      <c r="EJ6" s="22">
        <f t="shared" si="14"/>
        <v>0.72</v>
      </c>
      <c r="EK6" s="22">
        <f t="shared" si="14"/>
        <v>0.69</v>
      </c>
      <c r="EL6" s="22">
        <f t="shared" si="14"/>
        <v>0.69</v>
      </c>
      <c r="EM6" s="22">
        <f t="shared" si="14"/>
        <v>0.67</v>
      </c>
      <c r="EN6" s="21" t="str">
        <f>IF(EN7="","",IF(EN7="-","【-】","【"&amp;SUBSTITUTE(TEXT(EN7,"#,##0.00"),"-","△")&amp;"】"))</f>
        <v>【0.67】</v>
      </c>
    </row>
    <row r="7" spans="1:144" s="23" customFormat="1" x14ac:dyDescent="0.15">
      <c r="A7" s="15"/>
      <c r="B7" s="24">
        <v>2022</v>
      </c>
      <c r="C7" s="24">
        <v>112020</v>
      </c>
      <c r="D7" s="24">
        <v>46</v>
      </c>
      <c r="E7" s="24">
        <v>1</v>
      </c>
      <c r="F7" s="24">
        <v>0</v>
      </c>
      <c r="G7" s="24">
        <v>1</v>
      </c>
      <c r="H7" s="24" t="s">
        <v>92</v>
      </c>
      <c r="I7" s="24" t="s">
        <v>93</v>
      </c>
      <c r="J7" s="24" t="s">
        <v>94</v>
      </c>
      <c r="K7" s="24" t="s">
        <v>95</v>
      </c>
      <c r="L7" s="24" t="s">
        <v>96</v>
      </c>
      <c r="M7" s="24" t="s">
        <v>97</v>
      </c>
      <c r="N7" s="25" t="s">
        <v>98</v>
      </c>
      <c r="O7" s="25">
        <v>72.83</v>
      </c>
      <c r="P7" s="25">
        <v>97.94</v>
      </c>
      <c r="Q7" s="25">
        <v>3135</v>
      </c>
      <c r="R7" s="25">
        <v>193132</v>
      </c>
      <c r="S7" s="25">
        <v>159.82</v>
      </c>
      <c r="T7" s="25">
        <v>1208.43</v>
      </c>
      <c r="U7" s="25">
        <v>188185</v>
      </c>
      <c r="V7" s="25">
        <v>156.09</v>
      </c>
      <c r="W7" s="25">
        <v>1205.6199999999999</v>
      </c>
      <c r="X7" s="25">
        <v>108.26</v>
      </c>
      <c r="Y7" s="25">
        <v>108.63</v>
      </c>
      <c r="Z7" s="25">
        <v>121.94</v>
      </c>
      <c r="AA7" s="25">
        <v>127.32</v>
      </c>
      <c r="AB7" s="25">
        <v>119.04</v>
      </c>
      <c r="AC7" s="25">
        <v>112.62</v>
      </c>
      <c r="AD7" s="25">
        <v>113.35</v>
      </c>
      <c r="AE7" s="25">
        <v>112.36</v>
      </c>
      <c r="AF7" s="25">
        <v>112.26</v>
      </c>
      <c r="AG7" s="25">
        <v>110.04</v>
      </c>
      <c r="AH7" s="25">
        <v>108.7</v>
      </c>
      <c r="AI7" s="25">
        <v>0</v>
      </c>
      <c r="AJ7" s="25">
        <v>0</v>
      </c>
      <c r="AK7" s="25">
        <v>0</v>
      </c>
      <c r="AL7" s="25">
        <v>0</v>
      </c>
      <c r="AM7" s="25">
        <v>0</v>
      </c>
      <c r="AN7" s="25">
        <v>0.75</v>
      </c>
      <c r="AO7" s="25">
        <v>0.51</v>
      </c>
      <c r="AP7" s="25">
        <v>0.28999999999999998</v>
      </c>
      <c r="AQ7" s="25">
        <v>0.25</v>
      </c>
      <c r="AR7" s="25">
        <v>0.13</v>
      </c>
      <c r="AS7" s="25">
        <v>1.34</v>
      </c>
      <c r="AT7" s="25">
        <v>299.04000000000002</v>
      </c>
      <c r="AU7" s="25">
        <v>309.01</v>
      </c>
      <c r="AV7" s="25">
        <v>344.97</v>
      </c>
      <c r="AW7" s="25">
        <v>380.45</v>
      </c>
      <c r="AX7" s="25">
        <v>268.26</v>
      </c>
      <c r="AY7" s="25">
        <v>318.89</v>
      </c>
      <c r="AZ7" s="25">
        <v>309.10000000000002</v>
      </c>
      <c r="BA7" s="25">
        <v>306.08</v>
      </c>
      <c r="BB7" s="25">
        <v>306.14999999999998</v>
      </c>
      <c r="BC7" s="25">
        <v>297.54000000000002</v>
      </c>
      <c r="BD7" s="25">
        <v>252.29</v>
      </c>
      <c r="BE7" s="25">
        <v>312.37</v>
      </c>
      <c r="BF7" s="25">
        <v>310.77</v>
      </c>
      <c r="BG7" s="25">
        <v>293.39</v>
      </c>
      <c r="BH7" s="25">
        <v>262.94</v>
      </c>
      <c r="BI7" s="25">
        <v>294.06</v>
      </c>
      <c r="BJ7" s="25">
        <v>290.07</v>
      </c>
      <c r="BK7" s="25">
        <v>290.42</v>
      </c>
      <c r="BL7" s="25">
        <v>294.66000000000003</v>
      </c>
      <c r="BM7" s="25">
        <v>285.27</v>
      </c>
      <c r="BN7" s="25">
        <v>294.73</v>
      </c>
      <c r="BO7" s="25">
        <v>268.07</v>
      </c>
      <c r="BP7" s="25">
        <v>104.89</v>
      </c>
      <c r="BQ7" s="25">
        <v>105.52</v>
      </c>
      <c r="BR7" s="25">
        <v>108.09</v>
      </c>
      <c r="BS7" s="25">
        <v>126.72</v>
      </c>
      <c r="BT7" s="25">
        <v>107.14</v>
      </c>
      <c r="BU7" s="25">
        <v>104.84</v>
      </c>
      <c r="BV7" s="25">
        <v>106.11</v>
      </c>
      <c r="BW7" s="25">
        <v>103.75</v>
      </c>
      <c r="BX7" s="25">
        <v>105.3</v>
      </c>
      <c r="BY7" s="25">
        <v>99.41</v>
      </c>
      <c r="BZ7" s="25">
        <v>97.47</v>
      </c>
      <c r="CA7" s="25">
        <v>146.72999999999999</v>
      </c>
      <c r="CB7" s="25">
        <v>145.69999999999999</v>
      </c>
      <c r="CC7" s="25">
        <v>150.35</v>
      </c>
      <c r="CD7" s="25">
        <v>144.13</v>
      </c>
      <c r="CE7" s="25">
        <v>156.29</v>
      </c>
      <c r="CF7" s="25">
        <v>161.82</v>
      </c>
      <c r="CG7" s="25">
        <v>161.03</v>
      </c>
      <c r="CH7" s="25">
        <v>159.93</v>
      </c>
      <c r="CI7" s="25">
        <v>162.77000000000001</v>
      </c>
      <c r="CJ7" s="25">
        <v>170.87</v>
      </c>
      <c r="CK7" s="25">
        <v>174.75</v>
      </c>
      <c r="CL7" s="25">
        <v>73.819999999999993</v>
      </c>
      <c r="CM7" s="25">
        <v>87.28</v>
      </c>
      <c r="CN7" s="25">
        <v>86.03</v>
      </c>
      <c r="CO7" s="25">
        <v>86.01</v>
      </c>
      <c r="CP7" s="25">
        <v>86.43</v>
      </c>
      <c r="CQ7" s="25">
        <v>62.32</v>
      </c>
      <c r="CR7" s="25">
        <v>61.71</v>
      </c>
      <c r="CS7" s="25">
        <v>63.12</v>
      </c>
      <c r="CT7" s="25">
        <v>62.57</v>
      </c>
      <c r="CU7" s="25">
        <v>61.56</v>
      </c>
      <c r="CV7" s="25">
        <v>59.97</v>
      </c>
      <c r="CW7" s="25">
        <v>89.41</v>
      </c>
      <c r="CX7" s="25">
        <v>88.74</v>
      </c>
      <c r="CY7" s="25">
        <v>90.63</v>
      </c>
      <c r="CZ7" s="25">
        <v>88.62</v>
      </c>
      <c r="DA7" s="25">
        <v>87.2</v>
      </c>
      <c r="DB7" s="25">
        <v>90.19</v>
      </c>
      <c r="DC7" s="25">
        <v>90.03</v>
      </c>
      <c r="DD7" s="25">
        <v>90.09</v>
      </c>
      <c r="DE7" s="25">
        <v>90.21</v>
      </c>
      <c r="DF7" s="25">
        <v>90.11</v>
      </c>
      <c r="DG7" s="25">
        <v>89.76</v>
      </c>
      <c r="DH7" s="25">
        <v>48.56</v>
      </c>
      <c r="DI7" s="25">
        <v>49.79</v>
      </c>
      <c r="DJ7" s="25">
        <v>50.54</v>
      </c>
      <c r="DK7" s="25">
        <v>51.82</v>
      </c>
      <c r="DL7" s="25">
        <v>51.02</v>
      </c>
      <c r="DM7" s="25">
        <v>48.86</v>
      </c>
      <c r="DN7" s="25">
        <v>49.6</v>
      </c>
      <c r="DO7" s="25">
        <v>50.31</v>
      </c>
      <c r="DP7" s="25">
        <v>50.74</v>
      </c>
      <c r="DQ7" s="25">
        <v>51.49</v>
      </c>
      <c r="DR7" s="25">
        <v>51.51</v>
      </c>
      <c r="DS7" s="25">
        <v>3.18</v>
      </c>
      <c r="DT7" s="25">
        <v>3.18</v>
      </c>
      <c r="DU7" s="25">
        <v>3.17</v>
      </c>
      <c r="DV7" s="25">
        <v>3.16</v>
      </c>
      <c r="DW7" s="25">
        <v>21.75</v>
      </c>
      <c r="DX7" s="25">
        <v>18.510000000000002</v>
      </c>
      <c r="DY7" s="25">
        <v>20.49</v>
      </c>
      <c r="DZ7" s="25">
        <v>21.34</v>
      </c>
      <c r="EA7" s="25">
        <v>23.27</v>
      </c>
      <c r="EB7" s="25">
        <v>25.18</v>
      </c>
      <c r="EC7" s="25">
        <v>23.75</v>
      </c>
      <c r="ED7" s="25">
        <v>0.37</v>
      </c>
      <c r="EE7" s="25">
        <v>0.38</v>
      </c>
      <c r="EF7" s="25">
        <v>0.36</v>
      </c>
      <c r="EG7" s="25">
        <v>0.46</v>
      </c>
      <c r="EH7" s="25">
        <v>0.71</v>
      </c>
      <c r="EI7" s="25">
        <v>0.7</v>
      </c>
      <c r="EJ7" s="25">
        <v>0.72</v>
      </c>
      <c r="EK7" s="25">
        <v>0.69</v>
      </c>
      <c r="EL7" s="25">
        <v>0.69</v>
      </c>
      <c r="EM7" s="25">
        <v>0.67</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熊谷市役所</cp:lastModifiedBy>
  <cp:lastPrinted>2024-02-05T01:06:24Z</cp:lastPrinted>
  <dcterms:created xsi:type="dcterms:W3CDTF">2023-12-05T00:50:59Z</dcterms:created>
  <dcterms:modified xsi:type="dcterms:W3CDTF">2024-02-13T02:18:22Z</dcterms:modified>
  <cp:category/>
</cp:coreProperties>
</file>