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kawa2433\Desktop\"/>
    </mc:Choice>
  </mc:AlternateContent>
  <workbookProtection workbookAlgorithmName="SHA-512" workbookHashValue="F5OvMyrFDoj5EQDdHRFx5hJDEDRf9YvZWzfjr3E9QE3tYYMYwzzzl976iM76uCPSjbin4fQXFF4ValK4lFbdqQ==" workbookSaltValue="+8M8J7AAyM5ZRmzW4oVgM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<sst xmlns="http://schemas.openxmlformats.org/spreadsheetml/2006/main" count="228" uniqueCount="115">
  <si>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</si>
  <si>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</si>
  <si>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</si>
  <si>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</si>
  <si>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</si>
  <si>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</si>
  <si>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</si>
  <si>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</si>
  <si>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</si>
  <si>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</si>
  <si>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</si>
  <si>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</si>
  <si>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</si>
  <si>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</si>
  <si>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</si>
  <si>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</si>
  <si>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</si>
  <si>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</si>
  <si>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</si>
  <si>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</si>
  <si>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</si>
  <si>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</si>
  <si>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</si>
  <si>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</si>
  <si>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</si>
  <si>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</si>
  <si>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</si>
  <si>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</si>
  <si>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</si>
  <si>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</si>
  <si>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</si>
  <si>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</si>
  <si>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</si>
  <si>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</si>
  <si>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</si>
  <si>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</si>
  <si>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</si>
  <si>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</si>
  <si>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</si>
  <si>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</si>
  <si>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</si>
  <si>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</si>
  <si>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</si>
  <si>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</si>
  <si>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</si>
  <si>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</si>
  <si>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</si>
  <si>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</si>
  <si>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</si>
  <si>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</si>
  <si>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</si>
  <si>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</si>
  <si>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</si>
  <si>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</si>
  <si>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</si>
  <si>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</si>
  <si>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</si>
  <si>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</si>
  <si>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</si>
  <si>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</si>
  <si>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</si>
  <si>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</si>
  <si>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</si>
  <si>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</si>
  <si>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</si>
  <si>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</si>
  <si>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</si>
  <si>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</si>
  <si>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</si>
  <si>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</si>
  <si>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</si>
  <si>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</si>
  <si>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</si>
  <si>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</si>
  <si>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</si>
  <si>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</si>
  <si>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</si>
  <si>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</si>
  <si>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</si>
  <si>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</si>
  <si>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</si>
  <si>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</si>
  <si>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</si>
  <si>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</si>
  <si>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</si>
  <si>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</si>
  <si>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</si>
  <si>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</si>
  <si>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</si>
  <si>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</si>
  <si>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</si>
  <si>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</si>
  <si>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</si>
  <si>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</si>
  <si>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</si>
  <si>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</si>
  <si>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</si>
  <si>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</si>
  <si>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</si>
  <si>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</si>
  <si>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</si>
  <si>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</si>
  <si>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</si>
  <si>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</si>
  <si>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</si>
  <si>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</si>
  <si>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</si>
  <si>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</si>
  <si>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</si>
  <si>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</si>
  <si>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</si>
  <si>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</si>
  <si>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類似団体平均と同様に増加傾向にあり、その増加率は類似団体平均を上回っている。令和２年度から平成29年度に策定した基本計画に基づく事業が本格化したことで投資額が増大しており、増加傾向が継続するものと想定される。今後も人口推移等を勘案しながら、必要な施設を見極め、有効で効率的な投資を行っていく必要がある。
②管路経年化率については、類似平均団体よりも低い水準にあり、現状では法定耐用年数を経過した管路は少ない状況にあるものの、管路の更新を継続して行い、施設の維持管理に努めていく必要がある。
③管路更新率については平成23年度をもって石綿セメント管の改良がほぼ終了し、それ以後は浄配水場の設備更新に投資してきたことから、平均よりも低い水準にある。また、これは管路経年化率が類似平均団体よりも低い水準にあることとも関係しているが、今後急激に管路経年化率が上昇することも考えられることから、管路の経年状況を考慮しながら投資を検討していく必要がある。</t>
    <phoneticPr fontId="4"/>
  </si>
  <si>
    <t>　経営の健全性・効率性については、今後も健全で安定した経営を継続するため、投資の効率化や企業債の抑制等に努め費用の削減に努めていく必要がある。
　平成29年度に策定した基本計画等に基づき、効率的な投資を行うことで、安全で安心な水の供給の確保に努めていく。</t>
    <phoneticPr fontId="4"/>
  </si>
  <si>
    <t>①経常収支比率は令和２年度に料金改定を行ったことにより、120％以上にまで上昇した。100％を上回っていることから、当該年度において、給水収益や一般会計からの繰入金等の収益で、維持管理費や支払利息等の費用を賄えている状況にある。今後施設の老朽化により修繕費等が増加することが想定されるため、経営戦略等の各計画に基づき、投資の効率化を図り、費用の削減に努め、健全経営の継続に努めてまいりたい。
②累積欠損金比率については、本市においては継続して欠損金を計上していない状況であるものの、今後施設の老朽化等による更新投資が必要となることも想定されることから、継続して費用の節減に努める必要がある。
③流動比率については令和元年度から大きく上昇したが、これは令和２年度に料金改定を実施したことや平成29年度に策定した基本計画に基づく事業の本格化に合わせて企業債の発行額を２億円増額させたこと等により、現金預金や未収金が増加となったことなどが要因と考えられる。
なお、継続して100%以上を維持していることから、1年以内に現金化できる資産で、1年以内に支払わなければならない負債をまかなえている状況である。
④企業債残高対給水収益比率については減少傾向にあり、令和２年度の料金改定の実施により300％を下回り、指標としては向上した。今後は施設の更新量の増加等により必要となる資金が増大する予定であるが、資金需要を見極め、安定的な企業経営が行えるよう尽力したい。
⑤料金回収率について、近年修繕費等の費用が増加しているものの、令和２年度に実施した料金改定の効果等により継続して100％を上回っており、給水費用を給水収益でまかなえている状況にある。
⑥給水原価について、過去５年度間一貫して類似平均団体より低い水準にあるが、令和２年度には修繕費等の増加により、給水原価が増加した。
　今後も投資の効率化や維持管理費の節減に努め、給水原価の減少に努めてまいりたい。
⑦施設利用率は類似平均団体より高いことから、配水能力を有効に活用して配水を行っていることが読み取れる。今後も必要な配水量の状況を考慮しながら、施設の統廃合も検討し、効率的な経営に努めていく必要がある。
⑧有収率については類似平均団体よりも低い状況が続いていたが、令和２年度には90％を上回った。令和２年度は新型コロナウイルスの影響により例年と異なる環境下における結果であり、改善要因が漏水修繕の対策が奏功したことによるものと一概に言い切れない面もあるものの、今後も漏水等の対策を継続して実施し、有収率の向上に努めてまいりたい。</t>
    <rPh sb="637" eb="639">
      <t>キンネン</t>
    </rPh>
    <rPh sb="639" eb="642">
      <t>シュウゼンヒ</t>
    </rPh>
    <rPh sb="642" eb="643">
      <t>トウ</t>
    </rPh>
    <rPh sb="644" eb="646">
      <t>ヒヨウ</t>
    </rPh>
    <rPh sb="647" eb="649">
      <t>ゾウカ</t>
    </rPh>
    <rPh sb="657" eb="659">
      <t>レイワ</t>
    </rPh>
    <rPh sb="660" eb="662">
      <t>ネンド</t>
    </rPh>
    <rPh sb="663" eb="66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</si>
</sst>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0.24</c:v>
                </c:pt>
                <c:pt idx="1">
                  <c:v>0.3</c:v>
                </c:pt>
                <c:pt idx="2">
                  <c:v>0.37</c:v>
                </c:pt>
                <c:pt idx="3">
                  <c:v>0.38</c:v>
                </c:pt>
                <c:pt idx="4">
                  <c:v>0.36</c:v>
                </c:pt>
              </c:numCache>
            </c:numRef>
          </c:val>
          <c:extLst>
            <c:ext xmlns:c16="http://schemas.microsoft.com/office/drawing/2014/chart" uri="{C3380CC4-5D6E-409C-BE32-E72D297353CC}">
              <c16:uniqueId val="{00000000-E163-439F-AB2C-EEF03BB8E3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E163-439F-AB2C-EEF03BB8E3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c:v>
                </c:pt>
                <c:pt idx="1">
                  <c:v>75.61</c:v>
                </c:pt>
                <c:pt idx="2">
                  <c:v>73.819999999999993</c:v>
                </c:pt>
                <c:pt idx="3">
                  <c:v>87.28</c:v>
                </c:pt>
                <c:pt idx="4">
                  <c:v>86.03</c:v>
                </c:pt>
              </c:numCache>
            </c:numRef>
          </c:val>
          <c:extLst>
            <c:ext xmlns:c16="http://schemas.microsoft.com/office/drawing/2014/chart" uri="{C3380CC4-5D6E-409C-BE32-E72D297353CC}">
              <c16:uniqueId val="{00000000-FD0D-4C6F-9CF1-FBDBEA7E84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FD0D-4C6F-9CF1-FBDBEA7E84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88.96</c:v>
                </c:pt>
                <c:pt idx="1">
                  <c:v>87.39</c:v>
                </c:pt>
                <c:pt idx="2">
                  <c:v>89.41</c:v>
                </c:pt>
                <c:pt idx="3">
                  <c:v>88.74</c:v>
                </c:pt>
                <c:pt idx="4">
                  <c:v>90.63</c:v>
                </c:pt>
              </c:numCache>
            </c:numRef>
          </c:val>
          <c:extLst>
            <c:ext xmlns:c16="http://schemas.microsoft.com/office/drawing/2014/chart" uri="{C3380CC4-5D6E-409C-BE32-E72D297353CC}">
              <c16:uniqueId val="{00000000-7CCB-4D20-B8E3-AFA0E3DA7C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7CCB-4D20-B8E3-AFA0E3DA7C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110.55</c:v>
                </c:pt>
                <c:pt idx="1">
                  <c:v>108.45</c:v>
                </c:pt>
                <c:pt idx="2">
                  <c:v>108.26</c:v>
                </c:pt>
                <c:pt idx="3">
                  <c:v>108.63</c:v>
                </c:pt>
                <c:pt idx="4">
                  <c:v>121.94</c:v>
                </c:pt>
              </c:numCache>
            </c:numRef>
          </c:val>
          <c:extLst>
            <c:ext xmlns:c16="http://schemas.microsoft.com/office/drawing/2014/chart" uri="{C3380CC4-5D6E-409C-BE32-E72D297353CC}">
              <c16:uniqueId val="{00000000-3628-4E07-804D-5FFA4ECE4A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628-4E07-804D-5FFA4ECE4A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45.38</c:v>
                </c:pt>
                <c:pt idx="1">
                  <c:v>47.07</c:v>
                </c:pt>
                <c:pt idx="2">
                  <c:v>48.56</c:v>
                </c:pt>
                <c:pt idx="3">
                  <c:v>49.79</c:v>
                </c:pt>
                <c:pt idx="4">
                  <c:v>50.54</c:v>
                </c:pt>
              </c:numCache>
            </c:numRef>
          </c:val>
          <c:extLst>
            <c:ext xmlns:c16="http://schemas.microsoft.com/office/drawing/2014/chart" uri="{C3380CC4-5D6E-409C-BE32-E72D297353CC}">
              <c16:uniqueId val="{00000000-05F2-47C9-B4AE-A665925739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05F2-47C9-B4AE-A665925739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3.18</c:v>
                </c:pt>
                <c:pt idx="1">
                  <c:v>3.18</c:v>
                </c:pt>
                <c:pt idx="2">
                  <c:v>3.18</c:v>
                </c:pt>
                <c:pt idx="3">
                  <c:v>3.18</c:v>
                </c:pt>
                <c:pt idx="4">
                  <c:v>3.17</c:v>
                </c:pt>
              </c:numCache>
            </c:numRef>
          </c:val>
          <c:extLst>
            <c:ext xmlns:c16="http://schemas.microsoft.com/office/drawing/2014/chart" uri="{C3380CC4-5D6E-409C-BE32-E72D297353CC}">
              <c16:uniqueId val="{00000000-A35D-4D29-941B-C6320B7735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A35D-4D29-941B-C6320B7735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5-40D3-9684-AE8AF10F2F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1365-40D3-9684-AE8AF10F2F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221.8</c:v>
                </c:pt>
                <c:pt idx="1">
                  <c:v>268.89999999999998</c:v>
                </c:pt>
                <c:pt idx="2">
                  <c:v>299.04000000000002</c:v>
                </c:pt>
                <c:pt idx="3">
                  <c:v>309.01</c:v>
                </c:pt>
                <c:pt idx="4">
                  <c:v>344.97</c:v>
                </c:pt>
              </c:numCache>
            </c:numRef>
          </c:val>
          <c:extLst>
            <c:ext xmlns:c16="http://schemas.microsoft.com/office/drawing/2014/chart" uri="{C3380CC4-5D6E-409C-BE32-E72D297353CC}">
              <c16:uniqueId val="{00000000-44D5-41A4-BE2E-0C3783E082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44D5-41A4-BE2E-0C3783E082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340.32</c:v>
                </c:pt>
                <c:pt idx="1">
                  <c:v>321.02</c:v>
                </c:pt>
                <c:pt idx="2">
                  <c:v>312.37</c:v>
                </c:pt>
                <c:pt idx="3">
                  <c:v>310.77</c:v>
                </c:pt>
                <c:pt idx="4">
                  <c:v>293.39</c:v>
                </c:pt>
              </c:numCache>
            </c:numRef>
          </c:val>
          <c:extLst>
            <c:ext xmlns:c16="http://schemas.microsoft.com/office/drawing/2014/chart" uri="{C3380CC4-5D6E-409C-BE32-E72D297353CC}">
              <c16:uniqueId val="{00000000-1764-400F-B2D1-7CC2F469C7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1764-400F-B2D1-7CC2F469C7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107.26</c:v>
                </c:pt>
                <c:pt idx="1">
                  <c:v>105.13</c:v>
                </c:pt>
                <c:pt idx="2">
                  <c:v>104.89</c:v>
                </c:pt>
                <c:pt idx="3">
                  <c:v>105.52</c:v>
                </c:pt>
                <c:pt idx="4">
                  <c:v>108.09</c:v>
                </c:pt>
              </c:numCache>
            </c:numRef>
          </c:val>
          <c:extLst>
            <c:ext xmlns:c16="http://schemas.microsoft.com/office/drawing/2014/chart" uri="{C3380CC4-5D6E-409C-BE32-E72D297353CC}">
              <c16:uniqueId val="{00000000-4F36-4BC6-ACBC-0485734957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4F36-4BC6-ACBC-0485734957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142.63</c:v>
                </c:pt>
                <c:pt idx="1">
                  <c:v>146.25</c:v>
                </c:pt>
                <c:pt idx="2">
                  <c:v>146.72999999999999</c:v>
                </c:pt>
                <c:pt idx="3">
                  <c:v>145.69999999999999</c:v>
                </c:pt>
                <c:pt idx="4">
                  <c:v>150.35</c:v>
                </c:pt>
              </c:numCache>
            </c:numRef>
          </c:val>
          <c:extLst>
            <c:ext xmlns:c16="http://schemas.microsoft.com/office/drawing/2014/chart" uri="{C3380CC4-5D6E-409C-BE32-E72D297353CC}">
              <c16:uniqueId val="{00000000-30EC-41DC-9BD0-2BACEE1FC7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0EC-41DC-9BD0-2BACEE1FC7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70" zoomScaleNormal="70" zoomScaleSheetLayoutView="70" workbookViewId="0">
      <selection activeCell="BL16" sqref="BL16:BZ44"/>
    </sheetView>
  </sheetViews>
  <sheetFormatPr defaultColWidth="2.625" defaultRowHeight="13.5" x14ac:dyDescent="0.15"/>
  <cols>
    <col min="1" max="1" width="2.625" customWidth="1"/>
    <col min="2" max="62" width="3.75" customWidth="1"/>
    <col min="64" max="77" width="3.125" customWidth="1"/>
    <col min="78" max="78" width="48.8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埼玉県　熊谷市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195410</v>
      </c>
      <c r="AM8" s="71"/>
      <c r="AN8" s="71"/>
      <c r="AO8" s="71"/>
      <c r="AP8" s="71"/>
      <c r="AQ8" s="71"/>
      <c r="AR8" s="71"/>
      <c r="AS8" s="71"/>
      <c r="AT8" s="67">
        <f>データ!$S$6</f>
        <v>159.82</v>
      </c>
      <c r="AU8" s="68"/>
      <c r="AV8" s="68"/>
      <c r="AW8" s="68"/>
      <c r="AX8" s="68"/>
      <c r="AY8" s="68"/>
      <c r="AZ8" s="68"/>
      <c r="BA8" s="68"/>
      <c r="BB8" s="70">
        <f>データ!$T$6</f>
        <v>1222.69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71.38</v>
      </c>
      <c r="J10" s="68"/>
      <c r="K10" s="68"/>
      <c r="L10" s="68"/>
      <c r="M10" s="68"/>
      <c r="N10" s="68"/>
      <c r="O10" s="69"/>
      <c r="P10" s="70">
        <f>データ!$P$6</f>
        <v>97.94</v>
      </c>
      <c r="Q10" s="70"/>
      <c r="R10" s="70"/>
      <c r="S10" s="70"/>
      <c r="T10" s="70"/>
      <c r="U10" s="70"/>
      <c r="V10" s="70"/>
      <c r="W10" s="71">
        <f>データ!$Q$6</f>
        <v>3135</v>
      </c>
      <c r="X10" s="71"/>
      <c r="Y10" s="71"/>
      <c r="Z10" s="71"/>
      <c r="AA10" s="71"/>
      <c r="AB10" s="71"/>
      <c r="AC10" s="71"/>
      <c r="AD10" s="2"/>
      <c r="AE10" s="2"/>
      <c r="AF10" s="2"/>
      <c r="AG10" s="2"/>
      <c r="AH10" s="4"/>
      <c r="AI10" s="4"/>
      <c r="AJ10" s="4"/>
      <c r="AK10" s="4"/>
      <c r="AL10" s="71">
        <f>データ!$U$6</f>
        <v>190200</v>
      </c>
      <c r="AM10" s="71"/>
      <c r="AN10" s="71"/>
      <c r="AO10" s="71"/>
      <c r="AP10" s="71"/>
      <c r="AQ10" s="71"/>
      <c r="AR10" s="71"/>
      <c r="AS10" s="71"/>
      <c r="AT10" s="67">
        <f>データ!$V$6</f>
        <v>156.09</v>
      </c>
      <c r="AU10" s="68"/>
      <c r="AV10" s="68"/>
      <c r="AW10" s="68"/>
      <c r="AX10" s="68"/>
      <c r="AY10" s="68"/>
      <c r="AZ10" s="68"/>
      <c r="BA10" s="68"/>
      <c r="BB10" s="70">
        <f>データ!$W$6</f>
        <v>1218.53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vqM2p5l0HiZCR1Ccs/FwlJd1UF5fYo1RAwO0AoXOiRCbuy5ov/YBJAQ9VWJqQUDUyyZLfQDn4m0sogEimpfew==" saltValue="sTVCKO0m4LIEknMbyIKg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112020</v>
      </c>
      <c r="D6" s="34">
        <f t="shared" si="3"/>
        <v>46</v>
      </c>
      <c r="E6" s="34">
        <f t="shared" si="3"/>
        <v>1</v>
      </c>
      <c r="F6" s="34">
        <f t="shared" si="3"/>
        <v>0</v>
      </c>
      <c r="G6" s="34">
        <f t="shared" si="3"/>
        <v>1</v>
      </c>
      <c r="H6" s="34" t="str">
        <f t="shared" si="3"/>
        <v>埼玉県　熊谷市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71.38</v>
      </c>
      <c r="P6" s="35">
        <f t="shared" si="3"/>
        <v>97.94</v>
      </c>
      <c r="Q6" s="35">
        <f t="shared" si="3"/>
        <v>3135</v>
      </c>
      <c r="R6" s="35">
        <f t="shared" si="3"/>
        <v>195410</v>
      </c>
      <c r="S6" s="35">
        <f t="shared" si="3"/>
        <v>159.82</v>
      </c>
      <c r="T6" s="35">
        <f t="shared" si="3"/>
        <v>1222.69</v>
      </c>
      <c r="U6" s="35">
        <f t="shared" si="3"/>
        <v>190200</v>
      </c>
      <c r="V6" s="35">
        <f t="shared" si="3"/>
        <v>156.09</v>
      </c>
      <c r="W6" s="35">
        <f t="shared" si="3"/>
        <v>1218.53</v>
      </c>
      <c r="X6" s="36">
        <f>IF(X7="",NA(),X7)</f>
        <v>110.55</v>
      </c>
      <c r="Y6" s="36">
        <f t="shared" ref="Y6:AG6" si="4">IF(Y7="",NA(),Y7)</f>
        <v>108.45</v>
      </c>
      <c r="Z6" s="36">
        <f t="shared" si="4"/>
        <v>108.26</v>
      </c>
      <c r="AA6" s="36">
        <f t="shared" si="4"/>
        <v>108.63</v>
      </c>
      <c r="AB6" s="36">
        <f t="shared" si="4"/>
        <v>121.94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221.8</v>
      </c>
      <c r="AU6" s="36">
        <f t="shared" ref="AU6:BC6" si="6">IF(AU7="",NA(),AU7)</f>
        <v>268.89999999999998</v>
      </c>
      <c r="AV6" s="36">
        <f t="shared" si="6"/>
        <v>299.04000000000002</v>
      </c>
      <c r="AW6" s="36">
        <f t="shared" si="6"/>
        <v>309.01</v>
      </c>
      <c r="AX6" s="36">
        <f t="shared" si="6"/>
        <v>344.97</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340.32</v>
      </c>
      <c r="BF6" s="36">
        <f t="shared" ref="BF6:BN6" si="7">IF(BF7="",NA(),BF7)</f>
        <v>321.02</v>
      </c>
      <c r="BG6" s="36">
        <f t="shared" si="7"/>
        <v>312.37</v>
      </c>
      <c r="BH6" s="36">
        <f t="shared" si="7"/>
        <v>310.77</v>
      </c>
      <c r="BI6" s="36">
        <f t="shared" si="7"/>
        <v>293.39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107.26</v>
      </c>
      <c r="BQ6" s="36">
        <f t="shared" ref="BQ6:BY6" si="8">IF(BQ7="",NA(),BQ7)</f>
        <v>105.13</v>
      </c>
      <c r="BR6" s="36">
        <f t="shared" si="8"/>
        <v>104.89</v>
      </c>
      <c r="BS6" s="36">
        <f t="shared" si="8"/>
        <v>105.52</v>
      </c>
      <c r="BT6" s="36">
        <f t="shared" si="8"/>
        <v>108.09</v>
      </c>
      <c r="BU6" s="36">
        <f t="shared" si="8"/>
        <v>107.61</v>
      </c>
      <c r="BV6" s="36">
        <f t="shared" si="8"/>
        <v>106.02</v>
      </c>
      <c r="BW6" s="36">
        <f t="shared" si="8"/>
        <v>104.84</v>
      </c>
      <c r="BX6" s="36">
        <f t="shared" si="8"/>
        <v>106.11</v>
      </c>
      <c r="BY6" s="36">
        <f t="shared" si="8"/>
        <v>103.75</v>
      </c>
      <c r="BZ6" s="35" t="str">
        <f>IF(BZ7="","",IF(BZ7="-","【-】","【"&amp;SUBSTITUTE(TEXT(BZ7,"#,##0.00"),"-","△")&amp;"】"))</f>
        <v>【100.05】</v>
      </c>
      <c r="CA6" s="36">
        <f>IF(CA7="",NA(),CA7)</f>
        <v>142.63</v>
      </c>
      <c r="CB6" s="36">
        <f t="shared" ref="CB6:CJ6" si="9">IF(CB7="",NA(),CB7)</f>
        <v>146.25</v>
      </c>
      <c r="CC6" s="36">
        <f t="shared" si="9"/>
        <v>146.72999999999999</v>
      </c>
      <c r="CD6" s="36">
        <f t="shared" si="9"/>
        <v>145.69999999999999</v>
      </c>
      <c r="CE6" s="36">
        <f t="shared" si="9"/>
        <v>150.35</v>
      </c>
      <c r="CF6" s="36">
        <f t="shared" si="9"/>
        <v>155.69</v>
      </c>
      <c r="CG6" s="36">
        <f t="shared" si="9"/>
        <v>158.6</v>
      </c>
      <c r="CH6" s="36">
        <f t="shared" si="9"/>
        <v>161.82</v>
      </c>
      <c r="CI6" s="36">
        <f t="shared" si="9"/>
        <v>161.03</v>
      </c>
      <c r="CJ6" s="36">
        <f t="shared" si="9"/>
        <v>159.93</v>
      </c>
      <c r="CK6" s="35" t="str">
        <f>IF(CK7="","",IF(CK7="-","【-】","【"&amp;SUBSTITUTE(TEXT(CK7,"#,##0.00"),"-","△")&amp;"】"))</f>
        <v>【166.40】</v>
      </c>
      <c r="CL6" s="36">
        <f>IF(CL7="",NA(),CL7)</f>
        <v>73</v>
      </c>
      <c r="CM6" s="36">
        <f t="shared" ref="CM6:CU6" si="10">IF(CM7="",NA(),CM7)</f>
        <v>75.61</v>
      </c>
      <c r="CN6" s="36">
        <f t="shared" si="10"/>
        <v>73.819999999999993</v>
      </c>
      <c r="CO6" s="36">
        <f t="shared" si="10"/>
        <v>87.28</v>
      </c>
      <c r="CP6" s="36">
        <f t="shared" si="10"/>
        <v>86.03</v>
      </c>
      <c r="CQ6" s="36">
        <f t="shared" si="10"/>
        <v>62.46</v>
      </c>
      <c r="CR6" s="36">
        <f t="shared" si="10"/>
        <v>62.88</v>
      </c>
      <c r="CS6" s="36">
        <f t="shared" si="10"/>
        <v>62.32</v>
      </c>
      <c r="CT6" s="36">
        <f t="shared" si="10"/>
        <v>61.71</v>
      </c>
      <c r="CU6" s="36">
        <f t="shared" si="10"/>
        <v>63.12</v>
      </c>
      <c r="CV6" s="35" t="str">
        <f>IF(CV7="","",IF(CV7="-","【-】","【"&amp;SUBSTITUTE(TEXT(CV7,"#,##0.00"),"-","△")&amp;"】"))</f>
        <v>【60.69】</v>
      </c>
      <c r="CW6" s="36">
        <f>IF(CW7="",NA(),CW7)</f>
        <v>88.96</v>
      </c>
      <c r="CX6" s="36">
        <f t="shared" ref="CX6:DF6" si="11">IF(CX7="",NA(),CX7)</f>
        <v>87.39</v>
      </c>
      <c r="CY6" s="36">
        <f t="shared" si="11"/>
        <v>89.41</v>
      </c>
      <c r="CZ6" s="36">
        <f t="shared" si="11"/>
        <v>88.74</v>
      </c>
      <c r="DA6" s="36">
        <f t="shared" si="11"/>
        <v>90.63</v>
      </c>
      <c r="DB6" s="36">
        <f t="shared" si="11"/>
        <v>90.62</v>
      </c>
      <c r="DC6" s="36">
        <f t="shared" si="11"/>
        <v>90.13</v>
      </c>
      <c r="DD6" s="36">
        <f t="shared" si="11"/>
        <v>90.19</v>
      </c>
      <c r="DE6" s="36">
        <f t="shared" si="11"/>
        <v>90.03</v>
      </c>
      <c r="DF6" s="36">
        <f t="shared" si="11"/>
        <v>90.09</v>
      </c>
      <c r="DG6" s="35" t="str">
        <f>IF(DG7="","",IF(DG7="-","【-】","【"&amp;SUBSTITUTE(TEXT(DG7,"#,##0.00"),"-","△")&amp;"】"))</f>
        <v>【89.82】</v>
      </c>
      <c r="DH6" s="36">
        <f>IF(DH7="",NA(),DH7)</f>
        <v>45.38</v>
      </c>
      <c r="DI6" s="36">
        <f t="shared" ref="DI6:DQ6" si="12">IF(DI7="",NA(),DI7)</f>
        <v>47.07</v>
      </c>
      <c r="DJ6" s="36">
        <f t="shared" si="12"/>
        <v>48.56</v>
      </c>
      <c r="DK6" s="36">
        <f t="shared" si="12"/>
        <v>49.79</v>
      </c>
      <c r="DL6" s="36">
        <f t="shared" si="12"/>
        <v>50.54</v>
      </c>
      <c r="DM6" s="36">
        <f t="shared" si="12"/>
        <v>48.01</v>
      </c>
      <c r="DN6" s="36">
        <f t="shared" si="12"/>
        <v>48.01</v>
      </c>
      <c r="DO6" s="36">
        <f t="shared" si="12"/>
        <v>48.86</v>
      </c>
      <c r="DP6" s="36">
        <f t="shared" si="12"/>
        <v>49.6</v>
      </c>
      <c r="DQ6" s="36">
        <f t="shared" si="12"/>
        <v>50.31</v>
      </c>
      <c r="DR6" s="35" t="str">
        <f>IF(DR7="","",IF(DR7="-","【-】","【"&amp;SUBSTITUTE(TEXT(DR7,"#,##0.00"),"-","△")&amp;"】"))</f>
        <v>【50.19】</v>
      </c>
      <c r="DS6" s="36">
        <f>IF(DS7="",NA(),DS7)</f>
        <v>3.18</v>
      </c>
      <c r="DT6" s="36">
        <f t="shared" ref="DT6:EB6" si="13">IF(DT7="",NA(),DT7)</f>
        <v>3.18</v>
      </c>
      <c r="DU6" s="36">
        <f t="shared" si="13"/>
        <v>3.18</v>
      </c>
      <c r="DV6" s="36">
        <f t="shared" si="13"/>
        <v>3.18</v>
      </c>
      <c r="DW6" s="36">
        <f t="shared" si="13"/>
        <v>3.17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0.24</v>
      </c>
      <c r="EE6" s="36">
        <f t="shared" ref="EE6:EM6" si="14">IF(EE7="",NA(),EE7)</f>
        <v>0.3</v>
      </c>
      <c r="EF6" s="36">
        <f t="shared" si="14"/>
        <v>0.37</v>
      </c>
      <c r="EG6" s="36">
        <f t="shared" si="14"/>
        <v>0.38</v>
      </c>
      <c r="EH6" s="36">
        <f t="shared" si="14"/>
        <v>0.36</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112020</v>
      </c>
      <c r="D7" s="38">
        <v>46</v>
      </c>
      <c r="E7" s="38">
        <v>1</v>
      </c>
      <c r="F7" s="38">
        <v>0</v>
      </c>
      <c r="G7" s="38">
        <v>1</v>
      </c>
      <c r="H7" s="38" t="s">
        <v>93</v>
      </c>
      <c r="I7" s="38" t="s">
        <v>94</v>
      </c>
      <c r="J7" s="38" t="s">
        <v>95</v>
      </c>
      <c r="K7" s="38" t="s">
        <v>96</v>
      </c>
      <c r="L7" s="38" t="s">
        <v>97</v>
      </c>
      <c r="M7" s="38" t="s">
        <v>98</v>
      </c>
      <c r="N7" s="39" t="s">
        <v>99</v>
      </c>
      <c r="O7" s="39">
        <v>71.38</v>
      </c>
      <c r="P7" s="39">
        <v>97.94</v>
      </c>
      <c r="Q7" s="39">
        <v>3135</v>
      </c>
      <c r="R7" s="39">
        <v>195410</v>
      </c>
      <c r="S7" s="39">
        <v>159.82</v>
      </c>
      <c r="T7" s="39">
        <v>1222.69</v>
      </c>
      <c r="U7" s="39">
        <v>190200</v>
      </c>
      <c r="V7" s="39">
        <v>156.09</v>
      </c>
      <c r="W7" s="39">
        <v>1218.53</v>
      </c>
      <c r="X7" s="39">
        <v>110.55</v>
      </c>
      <c r="Y7" s="39">
        <v>108.45</v>
      </c>
      <c r="Z7" s="39">
        <v>108.26</v>
      </c>
      <c r="AA7" s="39">
        <v>108.63</v>
      </c>
      <c r="AB7" s="39">
        <v>121.94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221.8</v>
      </c>
      <c r="AU7" s="39">
        <v>268.89999999999998</v>
      </c>
      <c r="AV7" s="39">
        <v>299.04000000000002</v>
      </c>
      <c r="AW7" s="39">
        <v>309.01</v>
      </c>
      <c r="AX7" s="39">
        <v>344.97</v>
      </c>
      <c r="AY7" s="39">
        <v>311.99</v>
      </c>
      <c r="AZ7" s="39">
        <v>307.83</v>
      </c>
      <c r="BA7" s="39">
        <v>318.89</v>
      </c>
      <c r="BB7" s="39">
        <v>309.10000000000002</v>
      </c>
      <c r="BC7" s="39">
        <v>306.08</v>
      </c>
      <c r="BD7" s="39">
        <v>260.31</v>
      </c>
      <c r="BE7" s="39">
        <v>340.32</v>
      </c>
      <c r="BF7" s="39">
        <v>321.02</v>
      </c>
      <c r="BG7" s="39">
        <v>312.37</v>
      </c>
      <c r="BH7" s="39">
        <v>310.77</v>
      </c>
      <c r="BI7" s="39">
        <v>293.39</v>
      </c>
      <c r="BJ7" s="39">
        <v>291.77999999999997</v>
      </c>
      <c r="BK7" s="39">
        <v>295.44</v>
      </c>
      <c r="BL7" s="39">
        <v>290.07</v>
      </c>
      <c r="BM7" s="39">
        <v>290.42</v>
      </c>
      <c r="BN7" s="39">
        <v>294.66000000000003</v>
      </c>
      <c r="BO7" s="39">
        <v>275.67</v>
      </c>
      <c r="BP7" s="39">
        <v>107.26</v>
      </c>
      <c r="BQ7" s="39">
        <v>105.13</v>
      </c>
      <c r="BR7" s="39">
        <v>104.89</v>
      </c>
      <c r="BS7" s="39">
        <v>105.52</v>
      </c>
      <c r="BT7" s="39">
        <v>108.09</v>
      </c>
      <c r="BU7" s="39">
        <v>107.61</v>
      </c>
      <c r="BV7" s="39">
        <v>106.02</v>
      </c>
      <c r="BW7" s="39">
        <v>104.84</v>
      </c>
      <c r="BX7" s="39">
        <v>106.11</v>
      </c>
      <c r="BY7" s="39">
        <v>103.75</v>
      </c>
      <c r="BZ7" s="39">
        <v>100.05</v>
      </c>
      <c r="CA7" s="39">
        <v>142.63</v>
      </c>
      <c r="CB7" s="39">
        <v>146.25</v>
      </c>
      <c r="CC7" s="39">
        <v>146.72999999999999</v>
      </c>
      <c r="CD7" s="39">
        <v>145.69999999999999</v>
      </c>
      <c r="CE7" s="39">
        <v>150.35</v>
      </c>
      <c r="CF7" s="39">
        <v>155.69</v>
      </c>
      <c r="CG7" s="39">
        <v>158.6</v>
      </c>
      <c r="CH7" s="39">
        <v>161.82</v>
      </c>
      <c r="CI7" s="39">
        <v>161.03</v>
      </c>
      <c r="CJ7" s="39">
        <v>159.93</v>
      </c>
      <c r="CK7" s="39">
        <v>166.4</v>
      </c>
      <c r="CL7" s="39">
        <v>73</v>
      </c>
      <c r="CM7" s="39">
        <v>75.61</v>
      </c>
      <c r="CN7" s="39">
        <v>73.819999999999993</v>
      </c>
      <c r="CO7" s="39">
        <v>87.28</v>
      </c>
      <c r="CP7" s="39">
        <v>86.03</v>
      </c>
      <c r="CQ7" s="39">
        <v>62.46</v>
      </c>
      <c r="CR7" s="39">
        <v>62.88</v>
      </c>
      <c r="CS7" s="39">
        <v>62.32</v>
      </c>
      <c r="CT7" s="39">
        <v>61.71</v>
      </c>
      <c r="CU7" s="39">
        <v>63.12</v>
      </c>
      <c r="CV7" s="39">
        <v>60.69</v>
      </c>
      <c r="CW7" s="39">
        <v>88.96</v>
      </c>
      <c r="CX7" s="39">
        <v>87.39</v>
      </c>
      <c r="CY7" s="39">
        <v>89.41</v>
      </c>
      <c r="CZ7" s="39">
        <v>88.74</v>
      </c>
      <c r="DA7" s="39">
        <v>90.63</v>
      </c>
      <c r="DB7" s="39">
        <v>90.62</v>
      </c>
      <c r="DC7" s="39">
        <v>90.13</v>
      </c>
      <c r="DD7" s="39">
        <v>90.19</v>
      </c>
      <c r="DE7" s="39">
        <v>90.03</v>
      </c>
      <c r="DF7" s="39">
        <v>90.09</v>
      </c>
      <c r="DG7" s="39">
        <v>89.82</v>
      </c>
      <c r="DH7" s="39">
        <v>45.38</v>
      </c>
      <c r="DI7" s="39">
        <v>47.07</v>
      </c>
      <c r="DJ7" s="39">
        <v>48.56</v>
      </c>
      <c r="DK7" s="39">
        <v>49.79</v>
      </c>
      <c r="DL7" s="39">
        <v>50.54</v>
      </c>
      <c r="DM7" s="39">
        <v>48.01</v>
      </c>
      <c r="DN7" s="39">
        <v>48.01</v>
      </c>
      <c r="DO7" s="39">
        <v>48.86</v>
      </c>
      <c r="DP7" s="39">
        <v>49.6</v>
      </c>
      <c r="DQ7" s="39">
        <v>50.31</v>
      </c>
      <c r="DR7" s="39">
        <v>50.19</v>
      </c>
      <c r="DS7" s="39">
        <v>3.18</v>
      </c>
      <c r="DT7" s="39">
        <v>3.18</v>
      </c>
      <c r="DU7" s="39">
        <v>3.18</v>
      </c>
      <c r="DV7" s="39">
        <v>3.18</v>
      </c>
      <c r="DW7" s="39">
        <v>3.17</v>
      </c>
      <c r="DX7" s="39">
        <v>16.170000000000002</v>
      </c>
      <c r="DY7" s="39">
        <v>16.600000000000001</v>
      </c>
      <c r="DZ7" s="39">
        <v>18.510000000000002</v>
      </c>
      <c r="EA7" s="39">
        <v>20.49</v>
      </c>
      <c r="EB7" s="39">
        <v>21.34</v>
      </c>
      <c r="EC7" s="39">
        <v>20.63</v>
      </c>
      <c r="ED7" s="39">
        <v>0.24</v>
      </c>
      <c r="EE7" s="39">
        <v>0.3</v>
      </c>
      <c r="EF7" s="39">
        <v>0.37</v>
      </c>
      <c r="EG7" s="39">
        <v>0.38</v>
      </c>
      <c r="EH7" s="39">
        <v>0.36</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2022-02-07T06:45:17Z</cp:lastPrinted>
  <dcterms:created xsi:type="dcterms:W3CDTF">2021-12-03T06:46:15Z</dcterms:created>
  <dcterms:modified xsi:type="dcterms:W3CDTF">2022-02-21T22:41:22Z</dcterms:modified>
  <cp:category/>
</cp:coreProperties>
</file>