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kawa2433\Desktop\"/>
    </mc:Choice>
  </mc:AlternateContent>
  <workbookProtection workbookAlgorithmName="SHA-512" workbookHashValue="JEsAuCy+Py7lvA0c45i+ewc7NjUvVOsmCHpMUnuyC3B3gIFYPwHiRHuSgm5unvv72v7cAwQQw7bdZv+nfYg7hA==" workbookSaltValue="1bn0RCaSAkV2zk5HI7/c/Q=="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E85" i="4"/>
  <c r="BB10" i="4"/>
  <c r="AT10" i="4"/>
  <c r="AD10" i="4"/>
  <c r="P10" i="4"/>
  <c r="B10" i="4"/>
  <c r="AT8" i="4"/>
  <c r="W8" i="4"/>
  <c r="P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<sst xmlns="http://schemas.openxmlformats.org/spreadsheetml/2006/main" count="297" uniqueCount="116">
  <si>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</si>
  <si>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</si>
  <si>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</si>
  <si>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</si>
  <si>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</si>
  <si>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</si>
  <si>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</si>
  <si>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</si>
  <si>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</si>
  <si>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</si>
  <si>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</si>
  <si>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</si>
  <si>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</si>
  <si>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</si>
  <si>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</si>
  <si>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</si>
  <si>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</si>
  <si>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</si>
  <si>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</si>
  <si>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</si>
  <si>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</si>
  <si>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</si>
  <si>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</si>
  <si>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</si>
  <si>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</si>
  <si>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</si>
  <si>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</si>
  <si>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</si>
  <si>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</si>
  <si>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</si>
  <si>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</si>
  <si>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</si>
  <si>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</si>
  <si>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</si>
  <si>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</si>
  <si>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</si>
  <si>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</si>
  <si>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</si>
  <si>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</si>
  <si>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</si>
  <si>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</si>
  <si>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</si>
  <si>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</si>
  <si>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</si>
  <si>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</si>
  <si>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</si>
  <si>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</si>
  <si>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</si>
  <si>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</si>
  <si>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</si>
  <si>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</si>
  <si>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</si>
  <si>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</si>
  <si>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</si>
  <si>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</si>
  <si>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</si>
  <si>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</si>
  <si>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</si>
  <si>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</si>
  <si>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</si>
  <si>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</si>
  <si>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</si>
  <si>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</si>
  <si>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</si>
  <si>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</si>
  <si>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</si>
  <si>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</si>
  <si>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</si>
  <si>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</si>
  <si>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</si>
  <si>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</si>
  <si>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</si>
  <si>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</si>
  <si>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</si>
  <si>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</si>
  <si>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</si>
  <si>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</si>
  <si>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</si>
  <si>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</si>
  <si>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</si>
  <si>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</si>
  <si>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</si>
  <si>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</si>
  <si>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</si>
  <si>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</si>
  <si>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</si>
  <si>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</si>
  <si>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</si>
  <si>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</si>
  <si>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</si>
  <si>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</si>
  <si>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</si>
  <si>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</si>
  <si>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</si>
  <si>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</si>
  <si>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</si>
  <si>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</si>
  <si>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</si>
  <si>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</si>
  <si>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</si>
  <si>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</si>
  <si>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</si>
  <si>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</si>
  <si>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</si>
  <si>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</si>
  <si>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</si>
  <si>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</si>
  <si>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</si>
  <si>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</si>
  <si>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</si>
  <si>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</si>
  <si>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</si>
  <si>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</si>
  <si>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経常収支比率は100％を上回っており単年度収支は黒字となっているが、経費回収率が100％を下回っていることから、一般会計からの繰入金に依存している状況であり、これを解消するため現在使用料の適正化について検討を進めている。
②累積欠損金比率は0％。累積欠損金は発生していない。
③流動比率は、100％を大きく下回り、類似団体平均や全国平均も大きく下回っている。経営戦略の中で投資財政計画を見直したものの、順調であるとは言い難く、今後も内部留保資金の確保に努めていく。
④企業債残高対事業規模比率は、類似団体平均や全国平均を大きく上回っている。これは公共下水道事業が整備途中であり、企業債を発行していることや使用料収入が低いことによる。今後、管渠整備を適正に進めつつ使用料の適正化について検討を進めていく。
⑤経費回収率は、81.21％と100％を下回っている。資本費の負担が重く、短期的にこれを改善する方法がないため当面この水準が継続する見込みであることと、維持管理費における流域下水道の維持管理負担金の負担が大きいことから現状で経費回収率100％を目指すことは困難である。引き続き使用料の適正化について検討を進めていく。
⑥汚水処理原価は、類似団体平均を下回っているが、全国平均を上回っている。汚水処理費にかかる固定費用（資本費）、流域下水道の維持管理負担金の割合が非常に高く、削減が非常に困難な費用であるため、当面同程度の水準で推移する見込み。引き続き、不明水対策など費用削減に努める。
⑦施設利用率は、類似団体・全国平均を下回っているが、下水道事業が整備途中であり、整備が進捗すれば率は上昇する。
⑧水洗化率は、類似団体平均を上回っている。今後も100％の実現を目指し、広報誌の活用等を通して接続への普及活動を続けていく。
</t>
    <phoneticPr fontId="4"/>
  </si>
  <si>
    <t xml:space="preserve">①有形固定資産減価償却率は、類似団体平均、全国平均を大きく下回っている。これは平成31年度から地方公営企業法を適用した際、平成30年度までの償却累計額相当分を資産価額から差し引き、資産を新たに取得したと見なして帳簿価額を決定していることから、当面低い水準ではあるものの、年数ごとに数値が上昇する見込みとなっている。
②管渠老朽化率は、類似団体平均、全国平均を上回っている。本市下水道事業は現在も管渠布設を進めているものの、耐用年数を迎える管渠延長の方が大きいため数字が改善しない。これらの更新工事は今後ストックマネジメント計画に基づき計画的に管渠の更新工事を実施し老朽化率を下げる必要がある。
③管渠改善率は、類似団体の平均を下回っている。本市下水道事業は現在も管渠整備を進めている最中であり、、新設管渠の延長に対し、耐用年数を超えた管渠の更新が進んでいない状況であることがわかる。ストックマネジメント計画に基づき計画的に管渠の更新工事を実施していく必要がある。
</t>
    <phoneticPr fontId="4"/>
  </si>
  <si>
    <t xml:space="preserve">　単年度収支は黒字となっているが、経常収支比率や経費回収率などから分析すると、使用料収入の不足分を一般会計からの繰入金で賄っている状況である。また、法適用後日も浅く、現金などの内部留保が少ない状況である。
 これらを踏まえ、令和2年度に策定した経営戦略に基づき、適正な下水道使用料を設定し、計画的かつ効率的な投資を行い、健全で安定した下水道事業の運営に努める。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</si>
</sst>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0.12</c:v>
                </c:pt>
                <c:pt idx="4">
                  <c:v>7.0000000000000007E-2</c:v>
                </c:pt>
              </c:numCache>
            </c:numRef>
          </c:val>
          <c:extLst>
            <c:ext xmlns:c16="http://schemas.microsoft.com/office/drawing/2014/chart" uri="{C3380CC4-5D6E-409C-BE32-E72D297353CC}">
              <c16:uniqueId val="{00000000-FFF0-4DB3-8993-57DF97AE12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c:ext xmlns:c16="http://schemas.microsoft.com/office/drawing/2014/chart" uri="{C3380CC4-5D6E-409C-BE32-E72D297353CC}">
              <c16:uniqueId val="{00000001-FFF0-4DB3-8993-57DF97AE12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57.8</c:v>
                </c:pt>
                <c:pt idx="4">
                  <c:v>50.95</c:v>
                </c:pt>
              </c:numCache>
            </c:numRef>
          </c:val>
          <c:extLst>
            <c:ext xmlns:c16="http://schemas.microsoft.com/office/drawing/2014/chart" uri="{C3380CC4-5D6E-409C-BE32-E72D297353CC}">
              <c16:uniqueId val="{00000000-68F8-47F1-9140-E025526900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68.31</c:v>
                </c:pt>
                <c:pt idx="4">
                  <c:v>65.28</c:v>
                </c:pt>
              </c:numCache>
            </c:numRef>
          </c:val>
          <c:smooth val="0"/>
          <c:extLst>
            <c:ext xmlns:c16="http://schemas.microsoft.com/office/drawing/2014/chart" uri="{C3380CC4-5D6E-409C-BE32-E72D297353CC}">
              <c16:uniqueId val="{00000001-68F8-47F1-9140-E025526900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93.37</c:v>
                </c:pt>
                <c:pt idx="4">
                  <c:v>93.36</c:v>
                </c:pt>
              </c:numCache>
            </c:numRef>
          </c:val>
          <c:extLst>
            <c:ext xmlns:c16="http://schemas.microsoft.com/office/drawing/2014/chart" uri="{C3380CC4-5D6E-409C-BE32-E72D297353CC}">
              <c16:uniqueId val="{00000000-E773-4ED1-9FC6-8610162FE8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92.62</c:v>
                </c:pt>
                <c:pt idx="4">
                  <c:v>92.72</c:v>
                </c:pt>
              </c:numCache>
            </c:numRef>
          </c:val>
          <c:smooth val="0"/>
          <c:extLst>
            <c:ext xmlns:c16="http://schemas.microsoft.com/office/drawing/2014/chart" uri="{C3380CC4-5D6E-409C-BE32-E72D297353CC}">
              <c16:uniqueId val="{00000001-E773-4ED1-9FC6-8610162FE8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108.6</c:v>
                </c:pt>
                <c:pt idx="4">
                  <c:v>104.74</c:v>
                </c:pt>
              </c:numCache>
            </c:numRef>
          </c:val>
          <c:extLst>
            <c:ext xmlns:c16="http://schemas.microsoft.com/office/drawing/2014/chart" uri="{C3380CC4-5D6E-409C-BE32-E72D297353CC}">
              <c16:uniqueId val="{00000000-4844-438D-A4BB-DCA586F04C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106.99</c:v>
                </c:pt>
                <c:pt idx="4">
                  <c:v>107.85</c:v>
                </c:pt>
              </c:numCache>
            </c:numRef>
          </c:val>
          <c:smooth val="0"/>
          <c:extLst>
            <c:ext xmlns:c16="http://schemas.microsoft.com/office/drawing/2014/chart" uri="{C3380CC4-5D6E-409C-BE32-E72D297353CC}">
              <c16:uniqueId val="{00000001-4844-438D-A4BB-DCA586F04C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4.2300000000000004</c:v>
                </c:pt>
                <c:pt idx="4">
                  <c:v>8.34</c:v>
                </c:pt>
              </c:numCache>
            </c:numRef>
          </c:val>
          <c:extLst>
            <c:ext xmlns:c16="http://schemas.microsoft.com/office/drawing/2014/chart" uri="{C3380CC4-5D6E-409C-BE32-E72D297353CC}">
              <c16:uniqueId val="{00000000-FAAD-45C1-A996-F2B3575763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26.36</c:v>
                </c:pt>
                <c:pt idx="4">
                  <c:v>23.79</c:v>
                </c:pt>
              </c:numCache>
            </c:numRef>
          </c:val>
          <c:smooth val="0"/>
          <c:extLst>
            <c:ext xmlns:c16="http://schemas.microsoft.com/office/drawing/2014/chart" uri="{C3380CC4-5D6E-409C-BE32-E72D297353CC}">
              <c16:uniqueId val="{00000001-FAAD-45C1-A996-F2B3575763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6.59</c:v>
                </c:pt>
                <c:pt idx="4">
                  <c:v>7.79</c:v>
                </c:pt>
              </c:numCache>
            </c:numRef>
          </c:val>
          <c:extLst>
            <c:ext xmlns:c16="http://schemas.microsoft.com/office/drawing/2014/chart" uri="{C3380CC4-5D6E-409C-BE32-E72D297353CC}">
              <c16:uniqueId val="{00000000-A3CB-46BD-BAC4-4161B724F5A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1.43</c:v>
                </c:pt>
                <c:pt idx="4">
                  <c:v>1.22</c:v>
                </c:pt>
              </c:numCache>
            </c:numRef>
          </c:val>
          <c:smooth val="0"/>
          <c:extLst>
            <c:ext xmlns:c16="http://schemas.microsoft.com/office/drawing/2014/chart" uri="{C3380CC4-5D6E-409C-BE32-E72D297353CC}">
              <c16:uniqueId val="{00000001-A3CB-46BD-BAC4-4161B724F5A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E44-4044-BE4D-485CC1B908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c:v>
                </c:pt>
                <c:pt idx="4">
                  <c:v>4.72</c:v>
                </c:pt>
              </c:numCache>
            </c:numRef>
          </c:val>
          <c:smooth val="0"/>
          <c:extLst>
            <c:ext xmlns:c16="http://schemas.microsoft.com/office/drawing/2014/chart" uri="{C3380CC4-5D6E-409C-BE32-E72D297353CC}">
              <c16:uniqueId val="{00000001-BE44-4044-BE4D-485CC1B908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24.74</c:v>
                </c:pt>
                <c:pt idx="4">
                  <c:v>29.32</c:v>
                </c:pt>
              </c:numCache>
            </c:numRef>
          </c:val>
          <c:extLst>
            <c:ext xmlns:c16="http://schemas.microsoft.com/office/drawing/2014/chart" uri="{C3380CC4-5D6E-409C-BE32-E72D297353CC}">
              <c16:uniqueId val="{00000000-666F-4193-8557-ABFCDC7591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68.180000000000007</c:v>
                </c:pt>
                <c:pt idx="4">
                  <c:v>67.930000000000007</c:v>
                </c:pt>
              </c:numCache>
            </c:numRef>
          </c:val>
          <c:smooth val="0"/>
          <c:extLst>
            <c:ext xmlns:c16="http://schemas.microsoft.com/office/drawing/2014/chart" uri="{C3380CC4-5D6E-409C-BE32-E72D297353CC}">
              <c16:uniqueId val="{00000001-666F-4193-8557-ABFCDC7591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1052.03</c:v>
                </c:pt>
                <c:pt idx="4">
                  <c:v>1012.28</c:v>
                </c:pt>
              </c:numCache>
            </c:numRef>
          </c:val>
          <c:extLst>
            <c:ext xmlns:c16="http://schemas.microsoft.com/office/drawing/2014/chart" uri="{C3380CC4-5D6E-409C-BE32-E72D297353CC}">
              <c16:uniqueId val="{00000000-05AE-40F8-B668-4B32860CC1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847.44</c:v>
                </c:pt>
                <c:pt idx="4">
                  <c:v>857.88</c:v>
                </c:pt>
              </c:numCache>
            </c:numRef>
          </c:val>
          <c:smooth val="0"/>
          <c:extLst>
            <c:ext xmlns:c16="http://schemas.microsoft.com/office/drawing/2014/chart" uri="{C3380CC4-5D6E-409C-BE32-E72D297353CC}">
              <c16:uniqueId val="{00000001-05AE-40F8-B668-4B32860CC1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80.45</c:v>
                </c:pt>
                <c:pt idx="4">
                  <c:v>81.209999999999994</c:v>
                </c:pt>
              </c:numCache>
            </c:numRef>
          </c:val>
          <c:extLst>
            <c:ext xmlns:c16="http://schemas.microsoft.com/office/drawing/2014/chart" uri="{C3380CC4-5D6E-409C-BE32-E72D297353CC}">
              <c16:uniqueId val="{00000000-4987-4004-A94B-1C7B6C304E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94.69</c:v>
                </c:pt>
                <c:pt idx="4">
                  <c:v>94.97</c:v>
                </c:pt>
              </c:numCache>
            </c:numRef>
          </c:val>
          <c:smooth val="0"/>
          <c:extLst>
            <c:ext xmlns:c16="http://schemas.microsoft.com/office/drawing/2014/chart" uri="{C3380CC4-5D6E-409C-BE32-E72D297353CC}">
              <c16:uniqueId val="{00000001-4987-4004-A94B-1C7B6C304E7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146.19</c:v>
                </c:pt>
              </c:numCache>
            </c:numRef>
          </c:val>
          <c:extLst>
            <c:ext xmlns:c16="http://schemas.microsoft.com/office/drawing/2014/chart" uri="{C3380CC4-5D6E-409C-BE32-E72D297353CC}">
              <c16:uniqueId val="{00000000-1A9A-4B88-B8D0-BC0B3A7CD5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159.78</c:v>
                </c:pt>
                <c:pt idx="4">
                  <c:v>159.49</c:v>
                </c:pt>
              </c:numCache>
            </c:numRef>
          </c:val>
          <c:smooth val="0"/>
          <c:extLst>
            <c:ext xmlns:c16="http://schemas.microsoft.com/office/drawing/2014/chart" uri="{C3380CC4-5D6E-409C-BE32-E72D297353CC}">
              <c16:uniqueId val="{00000001-1A9A-4B88-B8D0-BC0B3A7CD5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埼玉県　熊谷市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195410</v>
      </c>
      <c r="AM8" s="75"/>
      <c r="AN8" s="75"/>
      <c r="AO8" s="75"/>
      <c r="AP8" s="75"/>
      <c r="AQ8" s="75"/>
      <c r="AR8" s="75"/>
      <c r="AS8" s="75"/>
      <c r="AT8" s="74">
        <f>データ!T6</f>
        <v>159.82</v>
      </c>
      <c r="AU8" s="74"/>
      <c r="AV8" s="74"/>
      <c r="AW8" s="74"/>
      <c r="AX8" s="74"/>
      <c r="AY8" s="74"/>
      <c r="AZ8" s="74"/>
      <c r="BA8" s="74"/>
      <c r="BB8" s="74">
        <f>データ!U6</f>
        <v>1222.69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69.39</v>
      </c>
      <c r="J10" s="74"/>
      <c r="K10" s="74"/>
      <c r="L10" s="74"/>
      <c r="M10" s="74"/>
      <c r="N10" s="74"/>
      <c r="O10" s="74"/>
      <c r="P10" s="74">
        <f>データ!P6</f>
        <v>46.98</v>
      </c>
      <c r="Q10" s="74"/>
      <c r="R10" s="74"/>
      <c r="S10" s="74"/>
      <c r="T10" s="74"/>
      <c r="U10" s="74"/>
      <c r="V10" s="74"/>
      <c r="W10" s="74">
        <f>データ!Q6</f>
        <v>61.88</v>
      </c>
      <c r="X10" s="74"/>
      <c r="Y10" s="74"/>
      <c r="Z10" s="74"/>
      <c r="AA10" s="74"/>
      <c r="AB10" s="74"/>
      <c r="AC10" s="74"/>
      <c r="AD10" s="75">
        <f>データ!R6</f>
        <v>2042</v>
      </c>
      <c r="AE10" s="75"/>
      <c r="AF10" s="75"/>
      <c r="AG10" s="75"/>
      <c r="AH10" s="75"/>
      <c r="AI10" s="75"/>
      <c r="AJ10" s="75"/>
      <c r="AK10" s="2"/>
      <c r="AL10" s="75">
        <f>データ!V6</f>
        <v>91388</v>
      </c>
      <c r="AM10" s="75"/>
      <c r="AN10" s="75"/>
      <c r="AO10" s="75"/>
      <c r="AP10" s="75"/>
      <c r="AQ10" s="75"/>
      <c r="AR10" s="75"/>
      <c r="AS10" s="75"/>
      <c r="AT10" s="74">
        <f>データ!W6</f>
        <v>18.649999999999999</v>
      </c>
      <c r="AU10" s="74"/>
      <c r="AV10" s="74"/>
      <c r="AW10" s="74"/>
      <c r="AX10" s="74"/>
      <c r="AY10" s="74"/>
      <c r="AZ10" s="74"/>
      <c r="BA10" s="74"/>
      <c r="BB10" s="74">
        <f>データ!X6</f>
        <v>4900.16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cR6wbPEixigMtJn55UHRVzY+H9CFl56NbXFApolxbKc25x4U1guYSO7r0NCc313J+TxVbhelc+7lkAO7ZevoIQ==" saltValue="LUaXmyhBeyOxW4Xl9jnw4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112020</v>
      </c>
      <c r="D6" s="33">
        <f t="shared" si="3"/>
        <v>46</v>
      </c>
      <c r="E6" s="33">
        <f t="shared" si="3"/>
        <v>17</v>
      </c>
      <c r="F6" s="33">
        <f t="shared" si="3"/>
        <v>1</v>
      </c>
      <c r="G6" s="33">
        <f t="shared" si="3"/>
        <v>0</v>
      </c>
      <c r="H6" s="33" t="str">
        <f t="shared" si="3"/>
        <v>埼玉県　熊谷市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69.39</v>
      </c>
      <c r="P6" s="34">
        <f t="shared" si="3"/>
        <v>46.98</v>
      </c>
      <c r="Q6" s="34">
        <f t="shared" si="3"/>
        <v>61.88</v>
      </c>
      <c r="R6" s="34">
        <f t="shared" si="3"/>
        <v>2042</v>
      </c>
      <c r="S6" s="34">
        <f t="shared" si="3"/>
        <v>195410</v>
      </c>
      <c r="T6" s="34">
        <f t="shared" si="3"/>
        <v>159.82</v>
      </c>
      <c r="U6" s="34">
        <f t="shared" si="3"/>
        <v>1222.69</v>
      </c>
      <c r="V6" s="34">
        <f t="shared" si="3"/>
        <v>91388</v>
      </c>
      <c r="W6" s="34">
        <f t="shared" si="3"/>
        <v>18.649999999999999</v>
      </c>
      <c r="X6" s="34">
        <f t="shared" si="3"/>
        <v>4900.16</v>
      </c>
      <c r="Y6" s="35" t="str">
        <f>IF(Y7="",NA(),Y7)</f>
        <v>-</v>
      </c>
      <c r="Z6" s="35" t="str">
        <f t="shared" ref="Z6:AH6" si="4">IF(Z7="",NA(),Z7)</f>
        <v>-</v>
      </c>
      <c r="AA6" s="35" t="str">
        <f t="shared" si="4"/>
        <v>-</v>
      </c>
      <c r="AB6" s="35">
        <f t="shared" si="4"/>
        <v>108.6</v>
      </c>
      <c r="AC6" s="35">
        <f t="shared" si="4"/>
        <v>104.74</v>
      </c>
      <c r="AD6" s="35" t="str">
        <f t="shared" si="4"/>
        <v>-</v>
      </c>
      <c r="AE6" s="35" t="str">
        <f t="shared" si="4"/>
        <v>-</v>
      </c>
      <c r="AF6" s="35" t="str">
        <f t="shared" si="4"/>
        <v>-</v>
      </c>
      <c r="AG6" s="35">
        <f t="shared" si="4"/>
        <v>106.99</v>
      </c>
      <c r="AH6" s="35">
        <f t="shared" si="4"/>
        <v>107.85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7.42</v>
      </c>
      <c r="AS6" s="35">
        <f t="shared" si="5"/>
        <v>4.72</v>
      </c>
      <c r="AT6" s="34" t="str">
        <f>IF(AT7="","",IF(AT7="-","【-】","【"&amp;SUBSTITUTE(TEXT(AT7,"#,##0.00"),"-","△")&amp;"】"))</f>
        <v>【3.64】</v>
      </c>
      <c r="AU6" s="35" t="str">
        <f>IF(AU7="",NA(),AU7)</f>
        <v>-</v>
      </c>
      <c r="AV6" s="35" t="str">
        <f t="shared" ref="AV6:BD6" si="6">IF(AV7="",NA(),AV7)</f>
        <v>-</v>
      </c>
      <c r="AW6" s="35" t="str">
        <f t="shared" si="6"/>
        <v>-</v>
      </c>
      <c r="AX6" s="35">
        <f t="shared" si="6"/>
        <v>24.74</v>
      </c>
      <c r="AY6" s="35">
        <f t="shared" si="6"/>
        <v>29.32</v>
      </c>
      <c r="AZ6" s="35" t="str">
        <f t="shared" si="6"/>
        <v>-</v>
      </c>
      <c r="BA6" s="35" t="str">
        <f t="shared" si="6"/>
        <v>-</v>
      </c>
      <c r="BB6" s="35" t="str">
        <f t="shared" si="6"/>
        <v>-</v>
      </c>
      <c r="BC6" s="35">
        <f t="shared" si="6"/>
        <v>68.180000000000007</v>
      </c>
      <c r="BD6" s="35">
        <f t="shared" si="6"/>
        <v>67.930000000000007</v>
      </c>
      <c r="BE6" s="34" t="str">
        <f>IF(BE7="","",IF(BE7="-","【-】","【"&amp;SUBSTITUTE(TEXT(BE7,"#,##0.00"),"-","△")&amp;"】"))</f>
        <v>【67.52】</v>
      </c>
      <c r="BF6" s="35" t="str">
        <f>IF(BF7="",NA(),BF7)</f>
        <v>-</v>
      </c>
      <c r="BG6" s="35" t="str">
        <f t="shared" ref="BG6:BO6" si="7">IF(BG7="",NA(),BG7)</f>
        <v>-</v>
      </c>
      <c r="BH6" s="35" t="str">
        <f t="shared" si="7"/>
        <v>-</v>
      </c>
      <c r="BI6" s="35">
        <f t="shared" si="7"/>
        <v>1052.03</v>
      </c>
      <c r="BJ6" s="35">
        <f t="shared" si="7"/>
        <v>1012.28</v>
      </c>
      <c r="BK6" s="35" t="str">
        <f t="shared" si="7"/>
        <v>-</v>
      </c>
      <c r="BL6" s="35" t="str">
        <f t="shared" si="7"/>
        <v>-</v>
      </c>
      <c r="BM6" s="35" t="str">
        <f t="shared" si="7"/>
        <v>-</v>
      </c>
      <c r="BN6" s="35">
        <f t="shared" si="7"/>
        <v>847.44</v>
      </c>
      <c r="BO6" s="35">
        <f t="shared" si="7"/>
        <v>857.88</v>
      </c>
      <c r="BP6" s="34" t="str">
        <f>IF(BP7="","",IF(BP7="-","【-】","【"&amp;SUBSTITUTE(TEXT(BP7,"#,##0.00"),"-","△")&amp;"】"))</f>
        <v>【705.21】</v>
      </c>
      <c r="BQ6" s="35" t="str">
        <f>IF(BQ7="",NA(),BQ7)</f>
        <v>-</v>
      </c>
      <c r="BR6" s="35" t="str">
        <f t="shared" ref="BR6:BZ6" si="8">IF(BR7="",NA(),BR7)</f>
        <v>-</v>
      </c>
      <c r="BS6" s="35" t="str">
        <f t="shared" si="8"/>
        <v>-</v>
      </c>
      <c r="BT6" s="35">
        <f t="shared" si="8"/>
        <v>80.45</v>
      </c>
      <c r="BU6" s="35">
        <f t="shared" si="8"/>
        <v>81.209999999999994</v>
      </c>
      <c r="BV6" s="35" t="str">
        <f t="shared" si="8"/>
        <v>-</v>
      </c>
      <c r="BW6" s="35" t="str">
        <f t="shared" si="8"/>
        <v>-</v>
      </c>
      <c r="BX6" s="35" t="str">
        <f t="shared" si="8"/>
        <v>-</v>
      </c>
      <c r="BY6" s="35">
        <f t="shared" si="8"/>
        <v>94.69</v>
      </c>
      <c r="BZ6" s="35">
        <f t="shared" si="8"/>
        <v>94.97</v>
      </c>
      <c r="CA6" s="34" t="str">
        <f>IF(CA7="","",IF(CA7="-","【-】","【"&amp;SUBSTITUTE(TEXT(CA7,"#,##0.00"),"-","△")&amp;"】"))</f>
        <v>【98.96】</v>
      </c>
      <c r="CB6" s="35" t="str">
        <f>IF(CB7="",NA(),CB7)</f>
        <v>-</v>
      </c>
      <c r="CC6" s="35" t="str">
        <f t="shared" ref="CC6:CK6" si="9">IF(CC7="",NA(),CC7)</f>
        <v>-</v>
      </c>
      <c r="CD6" s="35" t="str">
        <f t="shared" si="9"/>
        <v>-</v>
      </c>
      <c r="CE6" s="35">
        <f t="shared" si="9"/>
        <v>150</v>
      </c>
      <c r="CF6" s="35">
        <f t="shared" si="9"/>
        <v>146.19</v>
      </c>
      <c r="CG6" s="35" t="str">
        <f t="shared" si="9"/>
        <v>-</v>
      </c>
      <c r="CH6" s="35" t="str">
        <f t="shared" si="9"/>
        <v>-</v>
      </c>
      <c r="CI6" s="35" t="str">
        <f t="shared" si="9"/>
        <v>-</v>
      </c>
      <c r="CJ6" s="35">
        <f t="shared" si="9"/>
        <v>159.78</v>
      </c>
      <c r="CK6" s="35">
        <f t="shared" si="9"/>
        <v>159.49</v>
      </c>
      <c r="CL6" s="34" t="str">
        <f>IF(CL7="","",IF(CL7="-","【-】","【"&amp;SUBSTITUTE(TEXT(CL7,"#,##0.00"),"-","△")&amp;"】"))</f>
        <v>【134.52】</v>
      </c>
      <c r="CM6" s="35" t="str">
        <f>IF(CM7="",NA(),CM7)</f>
        <v>-</v>
      </c>
      <c r="CN6" s="35" t="str">
        <f t="shared" ref="CN6:CV6" si="10">IF(CN7="",NA(),CN7)</f>
        <v>-</v>
      </c>
      <c r="CO6" s="35" t="str">
        <f t="shared" si="10"/>
        <v>-</v>
      </c>
      <c r="CP6" s="35">
        <f t="shared" si="10"/>
        <v>57.8</v>
      </c>
      <c r="CQ6" s="35">
        <f t="shared" si="10"/>
        <v>50.95</v>
      </c>
      <c r="CR6" s="35" t="str">
        <f t="shared" si="10"/>
        <v>-</v>
      </c>
      <c r="CS6" s="35" t="str">
        <f t="shared" si="10"/>
        <v>-</v>
      </c>
      <c r="CT6" s="35" t="str">
        <f t="shared" si="10"/>
        <v>-</v>
      </c>
      <c r="CU6" s="35">
        <f t="shared" si="10"/>
        <v>68.31</v>
      </c>
      <c r="CV6" s="35">
        <f t="shared" si="10"/>
        <v>65.28</v>
      </c>
      <c r="CW6" s="34" t="str">
        <f>IF(CW7="","",IF(CW7="-","【-】","【"&amp;SUBSTITUTE(TEXT(CW7,"#,##0.00"),"-","△")&amp;"】"))</f>
        <v>【59.57】</v>
      </c>
      <c r="CX6" s="35" t="str">
        <f>IF(CX7="",NA(),CX7)</f>
        <v>-</v>
      </c>
      <c r="CY6" s="35" t="str">
        <f t="shared" ref="CY6:DG6" si="11">IF(CY7="",NA(),CY7)</f>
        <v>-</v>
      </c>
      <c r="CZ6" s="35" t="str">
        <f t="shared" si="11"/>
        <v>-</v>
      </c>
      <c r="DA6" s="35">
        <f t="shared" si="11"/>
        <v>93.37</v>
      </c>
      <c r="DB6" s="35">
        <f t="shared" si="11"/>
        <v>93.36</v>
      </c>
      <c r="DC6" s="35" t="str">
        <f t="shared" si="11"/>
        <v>-</v>
      </c>
      <c r="DD6" s="35" t="str">
        <f t="shared" si="11"/>
        <v>-</v>
      </c>
      <c r="DE6" s="35" t="str">
        <f t="shared" si="11"/>
        <v>-</v>
      </c>
      <c r="DF6" s="35">
        <f t="shared" si="11"/>
        <v>92.62</v>
      </c>
      <c r="DG6" s="35">
        <f t="shared" si="11"/>
        <v>92.72</v>
      </c>
      <c r="DH6" s="34" t="str">
        <f>IF(DH7="","",IF(DH7="-","【-】","【"&amp;SUBSTITUTE(TEXT(DH7,"#,##0.00"),"-","△")&amp;"】"))</f>
        <v>【95.57】</v>
      </c>
      <c r="DI6" s="35" t="str">
        <f>IF(DI7="",NA(),DI7)</f>
        <v>-</v>
      </c>
      <c r="DJ6" s="35" t="str">
        <f t="shared" ref="DJ6:DR6" si="12">IF(DJ7="",NA(),DJ7)</f>
        <v>-</v>
      </c>
      <c r="DK6" s="35" t="str">
        <f t="shared" si="12"/>
        <v>-</v>
      </c>
      <c r="DL6" s="35">
        <f t="shared" si="12"/>
        <v>4.2300000000000004</v>
      </c>
      <c r="DM6" s="35">
        <f t="shared" si="12"/>
        <v>8.34</v>
      </c>
      <c r="DN6" s="35" t="str">
        <f t="shared" si="12"/>
        <v>-</v>
      </c>
      <c r="DO6" s="35" t="str">
        <f t="shared" si="12"/>
        <v>-</v>
      </c>
      <c r="DP6" s="35" t="str">
        <f t="shared" si="12"/>
        <v>-</v>
      </c>
      <c r="DQ6" s="35">
        <f t="shared" si="12"/>
        <v>26.36</v>
      </c>
      <c r="DR6" s="35">
        <f t="shared" si="12"/>
        <v>23.79</v>
      </c>
      <c r="DS6" s="34" t="str">
        <f>IF(DS7="","",IF(DS7="-","【-】","【"&amp;SUBSTITUTE(TEXT(DS7,"#,##0.00"),"-","△")&amp;"】"))</f>
        <v>【36.52】</v>
      </c>
      <c r="DT6" s="35" t="str">
        <f>IF(DT7="",NA(),DT7)</f>
        <v>-</v>
      </c>
      <c r="DU6" s="35" t="str">
        <f t="shared" ref="DU6:EC6" si="13">IF(DU7="",NA(),DU7)</f>
        <v>-</v>
      </c>
      <c r="DV6" s="35" t="str">
        <f t="shared" si="13"/>
        <v>-</v>
      </c>
      <c r="DW6" s="35">
        <f t="shared" si="13"/>
        <v>6.59</v>
      </c>
      <c r="DX6" s="35">
        <f t="shared" si="13"/>
        <v>7.79</v>
      </c>
      <c r="DY6" s="35" t="str">
        <f t="shared" si="13"/>
        <v>-</v>
      </c>
      <c r="DZ6" s="35" t="str">
        <f t="shared" si="13"/>
        <v>-</v>
      </c>
      <c r="EA6" s="35" t="str">
        <f t="shared" si="13"/>
        <v>-</v>
      </c>
      <c r="EB6" s="35">
        <f t="shared" si="13"/>
        <v>1.43</v>
      </c>
      <c r="EC6" s="35">
        <f t="shared" si="13"/>
        <v>1.22</v>
      </c>
      <c r="ED6" s="34" t="str">
        <f>IF(ED7="","",IF(ED7="-","【-】","【"&amp;SUBSTITUTE(TEXT(ED7,"#,##0.00"),"-","△")&amp;"】"))</f>
        <v>【5.72】</v>
      </c>
      <c r="EE6" s="35" t="str">
        <f>IF(EE7="",NA(),EE7)</f>
        <v>-</v>
      </c>
      <c r="EF6" s="35" t="str">
        <f t="shared" ref="EF6:EN6" si="14">IF(EF7="",NA(),EF7)</f>
        <v>-</v>
      </c>
      <c r="EG6" s="35" t="str">
        <f t="shared" si="14"/>
        <v>-</v>
      </c>
      <c r="EH6" s="35">
        <f t="shared" si="14"/>
        <v>0.12</v>
      </c>
      <c r="EI6" s="35">
        <f t="shared" si="14"/>
        <v>7.0000000000000007E-2</v>
      </c>
      <c r="EJ6" s="35" t="str">
        <f t="shared" si="14"/>
        <v>-</v>
      </c>
      <c r="EK6" s="35" t="str">
        <f t="shared" si="14"/>
        <v>-</v>
      </c>
      <c r="EL6" s="35" t="str">
        <f t="shared" si="14"/>
        <v>-</v>
      </c>
      <c r="EM6" s="35">
        <f t="shared" si="14"/>
        <v>0.09</v>
      </c>
      <c r="EN6" s="35">
        <f t="shared" si="14"/>
        <v>0.09</v>
      </c>
      <c r="EO6" s="34" t="str">
        <f>IF(EO7="","",IF(EO7="-","【-】","【"&amp;SUBSTITUTE(TEXT(EO7,"#,##0.00"),"-","△")&amp;"】"))</f>
        <v>【0.30】</v>
      </c>
    </row>
    <row r="7" spans="1:148" s="36" customFormat="1" x14ac:dyDescent="0.15">
      <c r="A7" s="28"/>
      <c r="B7" s="37">
        <v>2020</v>
      </c>
      <c r="C7" s="37">
        <v>112020</v>
      </c>
      <c r="D7" s="37">
        <v>46</v>
      </c>
      <c r="E7" s="37">
        <v>17</v>
      </c>
      <c r="F7" s="37">
        <v>1</v>
      </c>
      <c r="G7" s="37">
        <v>0</v>
      </c>
      <c r="H7" s="37" t="s">
        <v>95</v>
      </c>
      <c r="I7" s="37" t="s">
        <v>96</v>
      </c>
      <c r="J7" s="37" t="s">
        <v>97</v>
      </c>
      <c r="K7" s="37" t="s">
        <v>98</v>
      </c>
      <c r="L7" s="37" t="s">
        <v>99</v>
      </c>
      <c r="M7" s="37" t="s">
        <v>100</v>
      </c>
      <c r="N7" s="38" t="s">
        <v>101</v>
      </c>
      <c r="O7" s="38">
        <v>69.39</v>
      </c>
      <c r="P7" s="38">
        <v>46.98</v>
      </c>
      <c r="Q7" s="38">
        <v>61.88</v>
      </c>
      <c r="R7" s="38">
        <v>2042</v>
      </c>
      <c r="S7" s="38">
        <v>195410</v>
      </c>
      <c r="T7" s="38">
        <v>159.82</v>
      </c>
      <c r="U7" s="38">
        <v>1222.69</v>
      </c>
      <c r="V7" s="38">
        <v>91388</v>
      </c>
      <c r="W7" s="38">
        <v>18.649999999999999</v>
      </c>
      <c r="X7" s="38">
        <v>4900.16</v>
      </c>
      <c r="Y7" s="38" t="s">
        <v>101</v>
      </c>
      <c r="Z7" s="38" t="s">
        <v>101</v>
      </c>
      <c r="AA7" s="38" t="s">
        <v>101</v>
      </c>
      <c r="AB7" s="38">
        <v>108.6</v>
      </c>
      <c r="AC7" s="38">
        <v>104.74</v>
      </c>
      <c r="AD7" s="38" t="s">
        <v>101</v>
      </c>
      <c r="AE7" s="38" t="s">
        <v>101</v>
      </c>
      <c r="AF7" s="38" t="s">
        <v>101</v>
      </c>
      <c r="AG7" s="38">
        <v>106.99</v>
      </c>
      <c r="AH7" s="38">
        <v>107.85</v>
      </c>
      <c r="AI7" s="38">
        <v>106.67</v>
      </c>
      <c r="AJ7" s="38" t="s">
        <v>101</v>
      </c>
      <c r="AK7" s="38" t="s">
        <v>101</v>
      </c>
      <c r="AL7" s="38" t="s">
        <v>101</v>
      </c>
      <c r="AM7" s="38">
        <v>0</v>
      </c>
      <c r="AN7" s="38">
        <v>0</v>
      </c>
      <c r="AO7" s="38" t="s">
        <v>101</v>
      </c>
      <c r="AP7" s="38" t="s">
        <v>101</v>
      </c>
      <c r="AQ7" s="38" t="s">
        <v>101</v>
      </c>
      <c r="AR7" s="38">
        <v>7.42</v>
      </c>
      <c r="AS7" s="38">
        <v>4.72</v>
      </c>
      <c r="AT7" s="38">
        <v>3.64</v>
      </c>
      <c r="AU7" s="38" t="s">
        <v>101</v>
      </c>
      <c r="AV7" s="38" t="s">
        <v>101</v>
      </c>
      <c r="AW7" s="38" t="s">
        <v>101</v>
      </c>
      <c r="AX7" s="38">
        <v>24.74</v>
      </c>
      <c r="AY7" s="38">
        <v>29.32</v>
      </c>
      <c r="AZ7" s="38" t="s">
        <v>101</v>
      </c>
      <c r="BA7" s="38" t="s">
        <v>101</v>
      </c>
      <c r="BB7" s="38" t="s">
        <v>101</v>
      </c>
      <c r="BC7" s="38">
        <v>68.180000000000007</v>
      </c>
      <c r="BD7" s="38">
        <v>67.930000000000007</v>
      </c>
      <c r="BE7" s="38">
        <v>67.52</v>
      </c>
      <c r="BF7" s="38" t="s">
        <v>101</v>
      </c>
      <c r="BG7" s="38" t="s">
        <v>101</v>
      </c>
      <c r="BH7" s="38" t="s">
        <v>101</v>
      </c>
      <c r="BI7" s="38">
        <v>1052.03</v>
      </c>
      <c r="BJ7" s="38">
        <v>1012.28</v>
      </c>
      <c r="BK7" s="38" t="s">
        <v>101</v>
      </c>
      <c r="BL7" s="38" t="s">
        <v>101</v>
      </c>
      <c r="BM7" s="38" t="s">
        <v>101</v>
      </c>
      <c r="BN7" s="38">
        <v>847.44</v>
      </c>
      <c r="BO7" s="38">
        <v>857.88</v>
      </c>
      <c r="BP7" s="38">
        <v>705.21</v>
      </c>
      <c r="BQ7" s="38" t="s">
        <v>101</v>
      </c>
      <c r="BR7" s="38" t="s">
        <v>101</v>
      </c>
      <c r="BS7" s="38" t="s">
        <v>101</v>
      </c>
      <c r="BT7" s="38">
        <v>80.45</v>
      </c>
      <c r="BU7" s="38">
        <v>81.209999999999994</v>
      </c>
      <c r="BV7" s="38" t="s">
        <v>101</v>
      </c>
      <c r="BW7" s="38" t="s">
        <v>101</v>
      </c>
      <c r="BX7" s="38" t="s">
        <v>101</v>
      </c>
      <c r="BY7" s="38">
        <v>94.69</v>
      </c>
      <c r="BZ7" s="38">
        <v>94.97</v>
      </c>
      <c r="CA7" s="38">
        <v>98.96</v>
      </c>
      <c r="CB7" s="38" t="s">
        <v>101</v>
      </c>
      <c r="CC7" s="38" t="s">
        <v>101</v>
      </c>
      <c r="CD7" s="38" t="s">
        <v>101</v>
      </c>
      <c r="CE7" s="38">
        <v>150</v>
      </c>
      <c r="CF7" s="38">
        <v>146.19</v>
      </c>
      <c r="CG7" s="38" t="s">
        <v>101</v>
      </c>
      <c r="CH7" s="38" t="s">
        <v>101</v>
      </c>
      <c r="CI7" s="38" t="s">
        <v>101</v>
      </c>
      <c r="CJ7" s="38">
        <v>159.78</v>
      </c>
      <c r="CK7" s="38">
        <v>159.49</v>
      </c>
      <c r="CL7" s="38">
        <v>134.52000000000001</v>
      </c>
      <c r="CM7" s="38" t="s">
        <v>101</v>
      </c>
      <c r="CN7" s="38" t="s">
        <v>101</v>
      </c>
      <c r="CO7" s="38" t="s">
        <v>101</v>
      </c>
      <c r="CP7" s="38">
        <v>57.8</v>
      </c>
      <c r="CQ7" s="38">
        <v>50.95</v>
      </c>
      <c r="CR7" s="38" t="s">
        <v>101</v>
      </c>
      <c r="CS7" s="38" t="s">
        <v>101</v>
      </c>
      <c r="CT7" s="38" t="s">
        <v>101</v>
      </c>
      <c r="CU7" s="38">
        <v>68.31</v>
      </c>
      <c r="CV7" s="38">
        <v>65.28</v>
      </c>
      <c r="CW7" s="38">
        <v>59.57</v>
      </c>
      <c r="CX7" s="38" t="s">
        <v>101</v>
      </c>
      <c r="CY7" s="38" t="s">
        <v>101</v>
      </c>
      <c r="CZ7" s="38" t="s">
        <v>101</v>
      </c>
      <c r="DA7" s="38">
        <v>93.37</v>
      </c>
      <c r="DB7" s="38">
        <v>93.36</v>
      </c>
      <c r="DC7" s="38" t="s">
        <v>101</v>
      </c>
      <c r="DD7" s="38" t="s">
        <v>101</v>
      </c>
      <c r="DE7" s="38" t="s">
        <v>101</v>
      </c>
      <c r="DF7" s="38">
        <v>92.62</v>
      </c>
      <c r="DG7" s="38">
        <v>92.72</v>
      </c>
      <c r="DH7" s="38">
        <v>95.57</v>
      </c>
      <c r="DI7" s="38" t="s">
        <v>101</v>
      </c>
      <c r="DJ7" s="38" t="s">
        <v>101</v>
      </c>
      <c r="DK7" s="38" t="s">
        <v>101</v>
      </c>
      <c r="DL7" s="38">
        <v>4.2300000000000004</v>
      </c>
      <c r="DM7" s="38">
        <v>8.34</v>
      </c>
      <c r="DN7" s="38" t="s">
        <v>101</v>
      </c>
      <c r="DO7" s="38" t="s">
        <v>101</v>
      </c>
      <c r="DP7" s="38" t="s">
        <v>101</v>
      </c>
      <c r="DQ7" s="38">
        <v>26.36</v>
      </c>
      <c r="DR7" s="38">
        <v>23.79</v>
      </c>
      <c r="DS7" s="38">
        <v>36.520000000000003</v>
      </c>
      <c r="DT7" s="38" t="s">
        <v>101</v>
      </c>
      <c r="DU7" s="38" t="s">
        <v>101</v>
      </c>
      <c r="DV7" s="38" t="s">
        <v>101</v>
      </c>
      <c r="DW7" s="38">
        <v>6.59</v>
      </c>
      <c r="DX7" s="38">
        <v>7.79</v>
      </c>
      <c r="DY7" s="38" t="s">
        <v>101</v>
      </c>
      <c r="DZ7" s="38" t="s">
        <v>101</v>
      </c>
      <c r="EA7" s="38" t="s">
        <v>101</v>
      </c>
      <c r="EB7" s="38">
        <v>1.43</v>
      </c>
      <c r="EC7" s="38">
        <v>1.22</v>
      </c>
      <c r="ED7" s="38">
        <v>5.72</v>
      </c>
      <c r="EE7" s="38" t="s">
        <v>101</v>
      </c>
      <c r="EF7" s="38" t="s">
        <v>101</v>
      </c>
      <c r="EG7" s="38" t="s">
        <v>101</v>
      </c>
      <c r="EH7" s="38">
        <v>0.12</v>
      </c>
      <c r="EI7" s="38">
        <v>7.0000000000000007E-2</v>
      </c>
      <c r="EJ7" s="38" t="s">
        <v>101</v>
      </c>
      <c r="EK7" s="38" t="s">
        <v>101</v>
      </c>
      <c r="EL7" s="38" t="s">
        <v>101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2022-02-08T05:01:12Z</cp:lastPrinted>
  <dcterms:created xsi:type="dcterms:W3CDTF">2021-12-03T07:09:18Z</dcterms:created>
  <dcterms:modified xsi:type="dcterms:W3CDTF">2022-02-21T22:40:36Z</dcterms:modified>
  <cp:category/>
</cp:coreProperties>
</file>