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7iDYd66dektFqKbp0iJrkJxU3kyiPo2D4s1tpDdVw7u+B5Dz8hNathK7M0509jMin3Zo6+u1bXXTkQflvM2fg==" workbookSaltValue="GANVCgTFdOXj8LI5t9o2AA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<sst xmlns="http://schemas.openxmlformats.org/spreadsheetml/2006/main" xmlns:r="http://schemas.openxmlformats.org/officeDocument/2006/relationships" count="116" uniqueCount="116">
  <si>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</si>
  <si>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</si>
  <si>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</si>
  <si>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</si>
  <si>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</si>
  <si>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</si>
  <si>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</si>
  <si>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</si>
  <si>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</si>
  <si>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</si>
  <si>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</si>
  <si>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</si>
  <si>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</si>
  <si>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</si>
  <si>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</si>
  <si>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</si>
  <si>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</si>
  <si>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</si>
  <si>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</si>
  <si>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</si>
  <si>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</si>
  <si>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</si>
  <si>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</si>
  <si>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</si>
  <si>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</si>
  <si>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</si>
  <si>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</si>
  <si>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</si>
  <si>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</si>
  <si>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</si>
  <si>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</si>
  <si>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</si>
  <si>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</si>
  <si>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</si>
  <si>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</si>
  <si>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</si>
  <si>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</si>
  <si>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</si>
  <si>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</si>
  <si>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</si>
  <si>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</si>
  <si>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</si>
  <si>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</si>
  <si>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</si>
  <si>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</si>
  <si>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</si>
  <si>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</si>
  <si>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</si>
  <si>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</si>
  <si>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①収益的収支比率
　前年度と比較し、総費用の機能保全対策事業費が減少したため、０．３６％の上昇となった。引き続き経費削減及び使用料増収に努めていく。
⑤経費回収率
　汚水処理費が減額となったため、昨年度より２．５２％改善したが、汚水処理費を使用料のみでは賄えていない状況である。
⑥汚水処理原価
　汚水処理維持管理費が減少し、年間有収水量が増加したため、汚水処理原価が昨年度から３０．３７円減少となった。今後も引き続き経費削減に努めていく。
⑦施設利用率
　類似団体平均よりも高い水準を維持し、昨年度より５．１４％増加している。
　類似団体と比べて効率的に稼働していると言えるが、処理能力には余裕があるため、未接続世帯の早期接続を推進していく。
⑧水洗化率
　昨年度より０．０７％微増となったものの、類似団体平均よりも低い水準となっている。
　引き続き未接続世帯の早期接続を促進していく。</t>
    <rPh sb="1" eb="4">
      <t>シュウエキテキ</t>
    </rPh>
    <rPh sb="4" eb="6">
      <t>シュウシ</t>
    </rPh>
    <rPh sb="6" eb="8">
      <t>ヒリツ</t>
    </rPh>
    <rPh sb="10" eb="13">
      <t>ゼンネンド</t>
    </rPh>
    <rPh sb="14" eb="16">
      <t>ヒカク</t>
    </rPh>
    <rPh sb="18" eb="21">
      <t>ソウヒヨウ</t>
    </rPh>
    <rPh sb="22" eb="24">
      <t>キノウ</t>
    </rPh>
    <rPh sb="24" eb="26">
      <t>ホゼン</t>
    </rPh>
    <rPh sb="26" eb="28">
      <t>タイサク</t>
    </rPh>
    <rPh sb="28" eb="30">
      <t>ジギョウ</t>
    </rPh>
    <rPh sb="30" eb="31">
      <t>ヒ</t>
    </rPh>
    <rPh sb="32" eb="34">
      <t>ゲンショウ</t>
    </rPh>
    <rPh sb="45" eb="47">
      <t>ジョウショウ</t>
    </rPh>
    <rPh sb="52" eb="53">
      <t>ヒ</t>
    </rPh>
    <rPh sb="54" eb="55">
      <t>ツヅ</t>
    </rPh>
    <rPh sb="56" eb="58">
      <t>ケイヒ</t>
    </rPh>
    <rPh sb="58" eb="60">
      <t>サクゲン</t>
    </rPh>
    <rPh sb="60" eb="61">
      <t>オヨ</t>
    </rPh>
    <rPh sb="62" eb="65">
      <t>シヨウリョウ</t>
    </rPh>
    <rPh sb="65" eb="67">
      <t>ゾウシュウ</t>
    </rPh>
    <rPh sb="68" eb="69">
      <t>ツト</t>
    </rPh>
    <rPh sb="77" eb="79">
      <t>ケイヒ</t>
    </rPh>
    <rPh sb="79" eb="82">
      <t>カイシュウリツ</t>
    </rPh>
    <rPh sb="84" eb="86">
      <t>オスイ</t>
    </rPh>
    <rPh sb="86" eb="88">
      <t>ショリ</t>
    </rPh>
    <rPh sb="88" eb="89">
      <t>ヒ</t>
    </rPh>
    <rPh sb="90" eb="92">
      <t>ゲンガク</t>
    </rPh>
    <rPh sb="99" eb="102">
      <t>サクネンド</t>
    </rPh>
    <rPh sb="109" eb="111">
      <t>カイゼン</t>
    </rPh>
    <rPh sb="115" eb="117">
      <t>オスイ</t>
    </rPh>
    <rPh sb="117" eb="120">
      <t>ショリヒ</t>
    </rPh>
    <rPh sb="121" eb="124">
      <t>シヨウリョウ</t>
    </rPh>
    <rPh sb="128" eb="129">
      <t>マカナ</t>
    </rPh>
    <rPh sb="134" eb="136">
      <t>ジョウキョウ</t>
    </rPh>
    <rPh sb="143" eb="145">
      <t>オスイ</t>
    </rPh>
    <rPh sb="145" eb="147">
      <t>ショリ</t>
    </rPh>
    <rPh sb="147" eb="149">
      <t>ゲンカ</t>
    </rPh>
    <rPh sb="151" eb="153">
      <t>オスイ</t>
    </rPh>
    <rPh sb="153" eb="155">
      <t>ショリ</t>
    </rPh>
    <rPh sb="155" eb="157">
      <t>イジ</t>
    </rPh>
    <rPh sb="157" eb="159">
      <t>カンリ</t>
    </rPh>
    <rPh sb="159" eb="160">
      <t>ヒ</t>
    </rPh>
    <rPh sb="161" eb="163">
      <t>ゲンショウ</t>
    </rPh>
    <rPh sb="165" eb="167">
      <t>ネンカン</t>
    </rPh>
    <rPh sb="167" eb="168">
      <t>ユウ</t>
    </rPh>
    <rPh sb="168" eb="169">
      <t>シュウ</t>
    </rPh>
    <rPh sb="169" eb="171">
      <t>スイリョウ</t>
    </rPh>
    <rPh sb="172" eb="174">
      <t>ゾウカ</t>
    </rPh>
    <rPh sb="179" eb="181">
      <t>オスイ</t>
    </rPh>
    <rPh sb="181" eb="183">
      <t>ショリ</t>
    </rPh>
    <rPh sb="183" eb="185">
      <t>ゲンカ</t>
    </rPh>
    <rPh sb="186" eb="189">
      <t>サクネンド</t>
    </rPh>
    <rPh sb="196" eb="197">
      <t>エン</t>
    </rPh>
    <rPh sb="197" eb="199">
      <t>ゲンショウ</t>
    </rPh>
    <rPh sb="204" eb="206">
      <t>コンゴ</t>
    </rPh>
    <rPh sb="207" eb="208">
      <t>ヒ</t>
    </rPh>
    <rPh sb="209" eb="210">
      <t>ツヅ</t>
    </rPh>
    <rPh sb="211" eb="213">
      <t>ケイヒ</t>
    </rPh>
    <rPh sb="213" eb="215">
      <t>サクゲン</t>
    </rPh>
    <rPh sb="216" eb="217">
      <t>ツト</t>
    </rPh>
    <rPh sb="225" eb="227">
      <t>シセツ</t>
    </rPh>
    <rPh sb="227" eb="229">
      <t>リヨウ</t>
    </rPh>
    <rPh sb="229" eb="230">
      <t>リツ</t>
    </rPh>
    <rPh sb="232" eb="234">
      <t>ルイジ</t>
    </rPh>
    <rPh sb="234" eb="236">
      <t>ダンタイ</t>
    </rPh>
    <rPh sb="236" eb="238">
      <t>ヘイキン</t>
    </rPh>
    <rPh sb="241" eb="242">
      <t>タカ</t>
    </rPh>
    <rPh sb="243" eb="245">
      <t>スイジュン</t>
    </rPh>
    <rPh sb="246" eb="248">
      <t>イジ</t>
    </rPh>
    <rPh sb="250" eb="253">
      <t>サクネンド</t>
    </rPh>
    <rPh sb="260" eb="262">
      <t>ゾウカ</t>
    </rPh>
    <rPh sb="269" eb="271">
      <t>ルイジ</t>
    </rPh>
    <rPh sb="271" eb="273">
      <t>ダンタイ</t>
    </rPh>
    <rPh sb="274" eb="275">
      <t>クラ</t>
    </rPh>
    <rPh sb="277" eb="280">
      <t>コウリツテキ</t>
    </rPh>
    <rPh sb="281" eb="283">
      <t>カドウ</t>
    </rPh>
    <rPh sb="288" eb="289">
      <t>イ</t>
    </rPh>
    <rPh sb="293" eb="295">
      <t>ショリ</t>
    </rPh>
    <rPh sb="295" eb="297">
      <t>ノウリョク</t>
    </rPh>
    <rPh sb="299" eb="301">
      <t>ヨユウ</t>
    </rPh>
    <rPh sb="307" eb="310">
      <t>ミセツゾク</t>
    </rPh>
    <rPh sb="310" eb="312">
      <t>セタイ</t>
    </rPh>
    <rPh sb="313" eb="315">
      <t>ソウキ</t>
    </rPh>
    <rPh sb="315" eb="317">
      <t>セツゾク</t>
    </rPh>
    <rPh sb="318" eb="320">
      <t>スイシン</t>
    </rPh>
    <rPh sb="328" eb="331">
      <t>スイセンカ</t>
    </rPh>
    <rPh sb="331" eb="332">
      <t>リツ</t>
    </rPh>
    <rPh sb="334" eb="337">
      <t>サクネンド</t>
    </rPh>
    <rPh sb="344" eb="346">
      <t>ビゾウ</t>
    </rPh>
    <rPh sb="354" eb="356">
      <t>ルイジ</t>
    </rPh>
    <rPh sb="356" eb="358">
      <t>ダンタイ</t>
    </rPh>
    <rPh sb="358" eb="360">
      <t>ヘイキン</t>
    </rPh>
    <rPh sb="363" eb="364">
      <t>ヒク</t>
    </rPh>
    <rPh sb="365" eb="367">
      <t>スイジュン</t>
    </rPh>
    <rPh sb="376" eb="377">
      <t>ヒ</t>
    </rPh>
    <rPh sb="378" eb="379">
      <t>ツヅ</t>
    </rPh>
    <rPh sb="380" eb="383">
      <t>ミセツゾク</t>
    </rPh>
    <rPh sb="383" eb="385">
      <t>セタイ</t>
    </rPh>
    <rPh sb="386" eb="388">
      <t>ソウキ</t>
    </rPh>
    <rPh sb="388" eb="390">
      <t>セツゾク</t>
    </rPh>
    <rPh sb="391" eb="393">
      <t>ソクシン</t>
    </rPh>
    <phoneticPr fontId="1"/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</si>
  <si>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</si>
  <si>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</si>
  <si>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</si>
  <si>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</si>
  <si>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</si>
  <si>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</si>
  <si>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</si>
  <si>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</si>
  <si>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</si>
  <si>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</si>
  <si>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</si>
  <si>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</si>
  <si>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</si>
  <si>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</si>
  <si>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</si>
  <si>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</si>
  <si>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</si>
  <si>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</si>
  <si>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</si>
  <si>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</si>
  <si>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</si>
  <si>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</si>
  <si>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</si>
  <si>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</si>
  <si>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</si>
  <si>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</si>
  <si>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</si>
  <si>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</si>
  <si>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</si>
  <si>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</si>
  <si>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</si>
  <si>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</si>
  <si>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</si>
  <si>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</si>
  <si>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</si>
  <si>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</si>
  <si>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</si>
  <si>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</si>
  <si>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</si>
  <si>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</si>
  <si>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</si>
  <si>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</si>
  <si>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</si>
  <si>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</si>
  <si>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</si>
  <si>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</si>
  <si>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</si>
  <si>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埼玉県　熊谷市</t>
  </si>
  <si>
    <t>法非適用</t>
  </si>
  <si>
    <t>下水道事業</t>
  </si>
  <si>
    <t>農業集落排水</t>
  </si>
  <si>
    <t>F1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</si>
  <si>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</si>
  <si>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</si>
  <si>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</si>
  <si>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</si>
  <si>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</si>
  <si>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</si>
  <si>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</si>
  <si>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</si>
  <si>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</si>
  <si>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</si>
  <si>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</si>
  <si>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</si>
  <si>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管渠改善率については、一般的な管渠の耐用年数である５０年に達していないことから、更新は発生していないため、数値化されていない。
　しかし、昨年度策定した最適整備構想及び機能診断結果に基づき、処理施設及び管路施設の計画的な更新検討が必要となってくる。</t>
    <rPh sb="1" eb="2">
      <t>カン</t>
    </rPh>
    <rPh sb="2" eb="3">
      <t>キョ</t>
    </rPh>
    <rPh sb="3" eb="6">
      <t>カイゼンリツ</t>
    </rPh>
    <rPh sb="12" eb="15">
      <t>イッパンテキ</t>
    </rPh>
    <rPh sb="16" eb="18">
      <t>カンキョ</t>
    </rPh>
    <rPh sb="19" eb="21">
      <t>タイヨウ</t>
    </rPh>
    <rPh sb="21" eb="23">
      <t>ネンスウ</t>
    </rPh>
    <rPh sb="28" eb="29">
      <t>ネン</t>
    </rPh>
    <rPh sb="30" eb="31">
      <t>タッ</t>
    </rPh>
    <rPh sb="41" eb="43">
      <t>コウシン</t>
    </rPh>
    <rPh sb="44" eb="46">
      <t>ハッセイ</t>
    </rPh>
    <rPh sb="54" eb="57">
      <t>スウチカ</t>
    </rPh>
    <rPh sb="70" eb="73">
      <t>サクネンド</t>
    </rPh>
    <rPh sb="73" eb="75">
      <t>サクテイ</t>
    </rPh>
    <rPh sb="77" eb="79">
      <t>サイテキ</t>
    </rPh>
    <rPh sb="79" eb="81">
      <t>セイビ</t>
    </rPh>
    <rPh sb="81" eb="83">
      <t>コウソウ</t>
    </rPh>
    <rPh sb="83" eb="84">
      <t>オヨ</t>
    </rPh>
    <rPh sb="85" eb="87">
      <t>キノウ</t>
    </rPh>
    <rPh sb="87" eb="89">
      <t>シンダン</t>
    </rPh>
    <rPh sb="89" eb="91">
      <t>ケッカ</t>
    </rPh>
    <rPh sb="92" eb="93">
      <t>モト</t>
    </rPh>
    <rPh sb="96" eb="98">
      <t>ショリ</t>
    </rPh>
    <rPh sb="98" eb="100">
      <t>シセツ</t>
    </rPh>
    <rPh sb="100" eb="101">
      <t>オヨ</t>
    </rPh>
    <rPh sb="102" eb="104">
      <t>カンロ</t>
    </rPh>
    <rPh sb="104" eb="106">
      <t>シセツ</t>
    </rPh>
    <rPh sb="107" eb="110">
      <t>ケイカクテキ</t>
    </rPh>
    <rPh sb="111" eb="113">
      <t>コウシン</t>
    </rPh>
    <rPh sb="113" eb="115">
      <t>ケントウ</t>
    </rPh>
    <rPh sb="116" eb="118">
      <t>ヒツヨウ</t>
    </rPh>
    <phoneticPr fontId="1"/>
  </si>
  <si>
    <t>　総費用の機能保全対策事業費が減少し、地域整備交付金の減額及び使用料収入の伸び悩み等があったが、前年度と比較すると全体的な指標は改善の兆候が見受けられる。
　しかしながら、依然として汚水処理費用を使用料で賄えておらず、基準外繰入金で補填していることから、さらなる効率的な事業運営が必要である。
　今後は、昨年度策定した最適整備構想及び詳細機能診断結果に基づき、維持管理費削減に努め、効率的な事業運営を実施する。
　また、公営企業会計導入に向けて、関係部署と緊密に連携し、円滑な運営が開始できるようにする。</t>
    <rPh sb="1" eb="4">
      <t>ソウヒヨウ</t>
    </rPh>
    <rPh sb="5" eb="7">
      <t>キノウ</t>
    </rPh>
    <rPh sb="7" eb="9">
      <t>ホゼン</t>
    </rPh>
    <rPh sb="9" eb="11">
      <t>タイサク</t>
    </rPh>
    <rPh sb="11" eb="14">
      <t>ジギョウヒ</t>
    </rPh>
    <rPh sb="15" eb="17">
      <t>ゲンショウ</t>
    </rPh>
    <rPh sb="19" eb="21">
      <t>チイキ</t>
    </rPh>
    <rPh sb="21" eb="23">
      <t>セイビ</t>
    </rPh>
    <rPh sb="23" eb="26">
      <t>コウフキン</t>
    </rPh>
    <rPh sb="27" eb="29">
      <t>ゲンガク</t>
    </rPh>
    <rPh sb="29" eb="30">
      <t>オヨ</t>
    </rPh>
    <rPh sb="31" eb="34">
      <t>シヨウリョウ</t>
    </rPh>
    <rPh sb="34" eb="36">
      <t>シュウニュウ</t>
    </rPh>
    <rPh sb="37" eb="38">
      <t>ノ</t>
    </rPh>
    <rPh sb="39" eb="40">
      <t>ナヤ</t>
    </rPh>
    <rPh sb="41" eb="42">
      <t>トウ</t>
    </rPh>
    <rPh sb="48" eb="51">
      <t>ゼンネンド</t>
    </rPh>
    <rPh sb="52" eb="54">
      <t>ヒカク</t>
    </rPh>
    <rPh sb="57" eb="60">
      <t>ゼンタイテキ</t>
    </rPh>
    <rPh sb="61" eb="63">
      <t>シヒョウ</t>
    </rPh>
    <rPh sb="64" eb="66">
      <t>カイゼン</t>
    </rPh>
    <rPh sb="67" eb="69">
      <t>チョウコウ</t>
    </rPh>
    <rPh sb="70" eb="72">
      <t>ミウ</t>
    </rPh>
    <rPh sb="86" eb="88">
      <t>イゼン</t>
    </rPh>
    <rPh sb="91" eb="93">
      <t>オスイ</t>
    </rPh>
    <rPh sb="93" eb="95">
      <t>ショリ</t>
    </rPh>
    <rPh sb="95" eb="97">
      <t>ヒヨウ</t>
    </rPh>
    <rPh sb="98" eb="101">
      <t>シヨウリョウ</t>
    </rPh>
    <rPh sb="102" eb="103">
      <t>マカナ</t>
    </rPh>
    <rPh sb="109" eb="112">
      <t>キジュンガイ</t>
    </rPh>
    <rPh sb="112" eb="113">
      <t>ク</t>
    </rPh>
    <rPh sb="113" eb="114">
      <t>イ</t>
    </rPh>
    <rPh sb="114" eb="115">
      <t>キン</t>
    </rPh>
    <rPh sb="116" eb="118">
      <t>ホテン</t>
    </rPh>
    <rPh sb="131" eb="134">
      <t>コウリツテキ</t>
    </rPh>
    <rPh sb="135" eb="137">
      <t>ジギョウ</t>
    </rPh>
    <rPh sb="137" eb="139">
      <t>ウンエイ</t>
    </rPh>
    <rPh sb="140" eb="142">
      <t>ヒツヨウ</t>
    </rPh>
    <rPh sb="148" eb="150">
      <t>コンゴ</t>
    </rPh>
    <rPh sb="152" eb="155">
      <t>サクネンド</t>
    </rPh>
    <rPh sb="155" eb="157">
      <t>サクテイ</t>
    </rPh>
    <rPh sb="159" eb="161">
      <t>サイテキ</t>
    </rPh>
    <rPh sb="161" eb="163">
      <t>セイビ</t>
    </rPh>
    <rPh sb="163" eb="165">
      <t>コウソウ</t>
    </rPh>
    <rPh sb="165" eb="166">
      <t>オヨ</t>
    </rPh>
    <rPh sb="167" eb="169">
      <t>ショウサイ</t>
    </rPh>
    <rPh sb="169" eb="171">
      <t>キノウ</t>
    </rPh>
    <rPh sb="171" eb="173">
      <t>シンダン</t>
    </rPh>
    <rPh sb="173" eb="175">
      <t>ケッカ</t>
    </rPh>
    <rPh sb="176" eb="177">
      <t>モト</t>
    </rPh>
    <rPh sb="180" eb="182">
      <t>イジ</t>
    </rPh>
    <rPh sb="182" eb="185">
      <t>カンリヒ</t>
    </rPh>
    <rPh sb="185" eb="187">
      <t>サクゲン</t>
    </rPh>
    <rPh sb="188" eb="189">
      <t>ツト</t>
    </rPh>
    <rPh sb="191" eb="193">
      <t>コウリツ</t>
    </rPh>
    <rPh sb="193" eb="194">
      <t>テキ</t>
    </rPh>
    <rPh sb="195" eb="197">
      <t>ジギョウ</t>
    </rPh>
    <rPh sb="197" eb="199">
      <t>ウンエイ</t>
    </rPh>
    <rPh sb="200" eb="202">
      <t>ジッシ</t>
    </rPh>
    <rPh sb="210" eb="212">
      <t>コウエイ</t>
    </rPh>
    <rPh sb="212" eb="214">
      <t>キギョウ</t>
    </rPh>
    <rPh sb="214" eb="216">
      <t>カイケイ</t>
    </rPh>
    <rPh sb="216" eb="218">
      <t>ドウニュウ</t>
    </rPh>
    <rPh sb="219" eb="220">
      <t>ム</t>
    </rPh>
    <rPh sb="223" eb="225">
      <t>カンケイ</t>
    </rPh>
    <rPh sb="225" eb="227">
      <t>ブショ</t>
    </rPh>
    <rPh sb="228" eb="230">
      <t>キンミツ</t>
    </rPh>
    <rPh sb="231" eb="233">
      <t>レンケイ</t>
    </rPh>
    <rPh sb="235" eb="237">
      <t>エンカツ</t>
    </rPh>
    <rPh sb="238" eb="240">
      <t>ウンエイ</t>
    </rPh>
    <rPh sb="241" eb="243">
      <t>カイシ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</si>
</sst>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76" formatCode="#,##0.00;&quot;△&quot;#,##0.00"/>
    <numFmt numFmtId="181" formatCode="#,##0.00;&quot;△&quot;#,##0.00;&quot;-&quot;"/>
    <numFmt numFmtId="177" formatCode="#,##0;&quot;△&quot;#,##0"/>
    <numFmt numFmtId="180" formatCode="0.00_);[Red]\(0.00\)"/>
  </numFmts>
  <fonts count="13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1.e-002</c:v>
                </c:pt>
                <c:pt idx="1">
                  <c:v>5.e-002</c:v>
                </c:pt>
                <c:pt idx="2">
                  <c:v>0.44</c:v>
                </c:pt>
                <c:pt idx="3">
                  <c:v>4.e-002</c:v>
                </c:pt>
                <c:pt idx="4">
                  <c:v>2.e-002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67.930000000000007</c:v>
                </c:pt>
                <c:pt idx="1">
                  <c:v>67.23</c:v>
                </c:pt>
                <c:pt idx="2">
                  <c:v>68.78</c:v>
                </c:pt>
                <c:pt idx="3">
                  <c:v>65.14</c:v>
                </c:pt>
                <c:pt idx="4">
                  <c:v>70.28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56</c:v>
                </c:pt>
                <c:pt idx="2">
                  <c:v>56.01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82.08</c:v>
                </c:pt>
                <c:pt idx="1">
                  <c:v>83.64</c:v>
                </c:pt>
                <c:pt idx="2">
                  <c:v>84.18</c:v>
                </c:pt>
                <c:pt idx="3">
                  <c:v>83.79</c:v>
                </c:pt>
                <c:pt idx="4">
                  <c:v>83.86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89.51</c:v>
                </c:pt>
                <c:pt idx="2">
                  <c:v>89.77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77.5</c:v>
                </c:pt>
                <c:pt idx="1">
                  <c:v>78.86</c:v>
                </c:pt>
                <c:pt idx="2">
                  <c:v>78.02</c:v>
                </c:pt>
                <c:pt idx="3">
                  <c:v>76.02</c:v>
                </c:pt>
                <c:pt idx="4">
                  <c:v>76.38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685.34</c:v>
                </c:pt>
                <c:pt idx="2">
                  <c:v>684.74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68.64</c:v>
                </c:pt>
                <c:pt idx="1">
                  <c:v>66.64</c:v>
                </c:pt>
                <c:pt idx="2">
                  <c:v>61.2</c:v>
                </c:pt>
                <c:pt idx="3">
                  <c:v>63.97</c:v>
                </c:pt>
                <c:pt idx="4">
                  <c:v>66.489999999999995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59.83</c:v>
                </c:pt>
                <c:pt idx="2">
                  <c:v>65.33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215.32</c:v>
                </c:pt>
                <c:pt idx="1">
                  <c:v>224.74</c:v>
                </c:pt>
                <c:pt idx="2">
                  <c:v>242.83</c:v>
                </c:pt>
                <c:pt idx="3">
                  <c:v>244.93</c:v>
                </c:pt>
                <c:pt idx="4">
                  <c:v>214.56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246.66</c:v>
                </c:pt>
                <c:pt idx="2">
                  <c:v>227.43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36880" y="27908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294505" y="27908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8152130" y="27908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2009755" y="27908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36880" y="65627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294505" y="65627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8152130" y="65627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2009755" y="6562725"/>
          <a:ext cx="3600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36880" y="10677525"/>
          <a:ext cx="46291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5580380" y="10677525"/>
          <a:ext cx="46291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0723880" y="10677525"/>
          <a:ext cx="46291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361055" y="29622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7218680" y="29622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1076305" y="29622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4933930" y="29622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【765.47】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4933930" y="67341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1076305" y="67341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7218680" y="67341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361055" y="67341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389755" y="108489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9550400" y="108489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4676755" y="10848975"/>
          <a:ext cx="67627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332605" y="3000375"/>
          <a:ext cx="353377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8199755" y="3000375"/>
          <a:ext cx="353377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494030" y="10935335"/>
          <a:ext cx="454342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5637530" y="10935335"/>
          <a:ext cx="454342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L56" zoomScale="85" zoomScaleNormal="85" workbookViewId="0">
      <selection activeCell="BL66" sqref="BL66:BZ82"/>
    </sheetView>
  </sheetViews>
  <sheetFormatPr defaultColWidth="2.625" defaultRowHeight="13.2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埼玉県　熊谷市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4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16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18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F1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196829</v>
      </c>
      <c r="AM8" s="22"/>
      <c r="AN8" s="22"/>
      <c r="AO8" s="22"/>
      <c r="AP8" s="22"/>
      <c r="AQ8" s="22"/>
      <c r="AR8" s="22"/>
      <c r="AS8" s="22"/>
      <c r="AT8" s="7">
        <f>データ!T6</f>
        <v>159.82</v>
      </c>
      <c r="AU8" s="7"/>
      <c r="AV8" s="7"/>
      <c r="AW8" s="7"/>
      <c r="AX8" s="7"/>
      <c r="AY8" s="7"/>
      <c r="AZ8" s="7"/>
      <c r="BA8" s="7"/>
      <c r="BB8" s="7">
        <f>データ!U6</f>
        <v>1231.57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20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1</v>
      </c>
      <c r="C9" s="5"/>
      <c r="D9" s="5"/>
      <c r="E9" s="5"/>
      <c r="F9" s="5"/>
      <c r="G9" s="5"/>
      <c r="H9" s="5"/>
      <c r="I9" s="5" t="s">
        <v>21</v>
      </c>
      <c r="J9" s="5"/>
      <c r="K9" s="5"/>
      <c r="L9" s="5"/>
      <c r="M9" s="5"/>
      <c r="N9" s="5"/>
      <c r="O9" s="5"/>
      <c r="P9" s="5" t="s">
        <v>23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0</v>
      </c>
      <c r="AE9" s="5"/>
      <c r="AF9" s="5"/>
      <c r="AG9" s="5"/>
      <c r="AH9" s="5"/>
      <c r="AI9" s="5"/>
      <c r="AJ9" s="5"/>
      <c r="AK9" s="3"/>
      <c r="AL9" s="5" t="s">
        <v>28</v>
      </c>
      <c r="AM9" s="5"/>
      <c r="AN9" s="5"/>
      <c r="AO9" s="5"/>
      <c r="AP9" s="5"/>
      <c r="AQ9" s="5"/>
      <c r="AR9" s="5"/>
      <c r="AS9" s="5"/>
      <c r="AT9" s="5" t="s">
        <v>29</v>
      </c>
      <c r="AU9" s="5"/>
      <c r="AV9" s="5"/>
      <c r="AW9" s="5"/>
      <c r="AX9" s="5"/>
      <c r="AY9" s="5"/>
      <c r="AZ9" s="5"/>
      <c r="BA9" s="5"/>
      <c r="BB9" s="5" t="s">
        <v>30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33</v>
      </c>
      <c r="BM9" s="39"/>
      <c r="BN9" s="46" t="s">
        <v>34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4.78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2">
        <f>データ!R6</f>
        <v>4180</v>
      </c>
      <c r="AE10" s="22"/>
      <c r="AF10" s="22"/>
      <c r="AG10" s="22"/>
      <c r="AH10" s="22"/>
      <c r="AI10" s="22"/>
      <c r="AJ10" s="22"/>
      <c r="AK10" s="2"/>
      <c r="AL10" s="22">
        <f>データ!V6</f>
        <v>9382</v>
      </c>
      <c r="AM10" s="22"/>
      <c r="AN10" s="22"/>
      <c r="AO10" s="22"/>
      <c r="AP10" s="22"/>
      <c r="AQ10" s="22"/>
      <c r="AR10" s="22"/>
      <c r="AS10" s="22"/>
      <c r="AT10" s="7">
        <f>データ!W6</f>
        <v>4.71</v>
      </c>
      <c r="AU10" s="7"/>
      <c r="AV10" s="7"/>
      <c r="AW10" s="7"/>
      <c r="AX10" s="7"/>
      <c r="AY10" s="7"/>
      <c r="AZ10" s="7"/>
      <c r="BA10" s="7"/>
      <c r="BB10" s="7">
        <f>データ!X6</f>
        <v>1991.93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36</v>
      </c>
      <c r="BM10" s="40"/>
      <c r="BN10" s="47" t="s">
        <v>37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40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49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114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12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43</v>
      </c>
    </row>
    <row r="84" spans="1:78">
      <c r="C84" s="2"/>
    </row>
    <row r="85" spans="1:78" hidden="1">
      <c r="B85" s="12" t="s">
        <v>44</v>
      </c>
      <c r="C85" s="12"/>
      <c r="D85" s="12"/>
      <c r="E85" s="12" t="s">
        <v>45</v>
      </c>
      <c r="F85" s="12" t="s">
        <v>47</v>
      </c>
      <c r="G85" s="12" t="s">
        <v>48</v>
      </c>
      <c r="H85" s="12" t="s">
        <v>42</v>
      </c>
      <c r="I85" s="12" t="s">
        <v>13</v>
      </c>
      <c r="J85" s="12" t="s">
        <v>50</v>
      </c>
      <c r="K85" s="12" t="s">
        <v>51</v>
      </c>
      <c r="L85" s="12" t="s">
        <v>31</v>
      </c>
      <c r="M85" s="12" t="s">
        <v>35</v>
      </c>
      <c r="N85" s="12" t="s">
        <v>52</v>
      </c>
      <c r="O85" s="12" t="s">
        <v>53</v>
      </c>
    </row>
    <row r="86" spans="1:78" hidden="1">
      <c r="B86" s="12"/>
      <c r="C86" s="12"/>
      <c r="D86" s="12"/>
      <c r="E86" s="12" t="str">
        <f>データ!AI6</f>
        <v/>
      </c>
      <c r="F86" s="12" t="s">
        <v>39</v>
      </c>
      <c r="G86" s="12" t="s">
        <v>39</v>
      </c>
      <c r="H86" s="12" t="str">
        <f>データ!BP6</f>
        <v>【765.47】</v>
      </c>
      <c r="I86" s="12" t="str">
        <f>データ!CA6</f>
        <v>【59.59】</v>
      </c>
      <c r="J86" s="12" t="str">
        <f>データ!CL6</f>
        <v>【257.86】</v>
      </c>
      <c r="K86" s="12" t="str">
        <f>データ!CW6</f>
        <v>【51.30】</v>
      </c>
      <c r="L86" s="12" t="str">
        <f>データ!DH6</f>
        <v>【86.22】</v>
      </c>
      <c r="M86" s="12" t="s">
        <v>39</v>
      </c>
      <c r="N86" s="12" t="s">
        <v>39</v>
      </c>
      <c r="O86" s="12" t="str">
        <f>データ!EO6</f>
        <v>【0.02】</v>
      </c>
    </row>
  </sheetData>
  <sheetProtection algorithmName="SHA-512" hashValue="Q5ARN57gavWdqQbv45o6R+gilm0YE7x/pCPbBxq90ZkY4gzdRxI4tboFcKemf+oPsGejzboldVHazAouM0tdyg==" saltValue="X64fuFfSY/pT65tzkBN0Ww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55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5">
      <c r="A2" s="60" t="s">
        <v>57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19</v>
      </c>
      <c r="B3" s="62" t="s">
        <v>32</v>
      </c>
      <c r="C3" s="62" t="s">
        <v>59</v>
      </c>
      <c r="D3" s="62" t="s">
        <v>60</v>
      </c>
      <c r="E3" s="62" t="s">
        <v>7</v>
      </c>
      <c r="F3" s="62" t="s">
        <v>6</v>
      </c>
      <c r="G3" s="62" t="s">
        <v>22</v>
      </c>
      <c r="H3" s="69" t="s">
        <v>56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54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11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60" t="s">
        <v>61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24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46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27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60" t="s">
        <v>70</v>
      </c>
      <c r="B5" s="64"/>
      <c r="C5" s="64"/>
      <c r="D5" s="64"/>
      <c r="E5" s="64"/>
      <c r="F5" s="64"/>
      <c r="G5" s="64"/>
      <c r="H5" s="71" t="s">
        <v>58</v>
      </c>
      <c r="I5" s="71" t="s">
        <v>71</v>
      </c>
      <c r="J5" s="71" t="s">
        <v>72</v>
      </c>
      <c r="K5" s="71" t="s">
        <v>73</v>
      </c>
      <c r="L5" s="71" t="s">
        <v>74</v>
      </c>
      <c r="M5" s="71" t="s">
        <v>8</v>
      </c>
      <c r="N5" s="71" t="s">
        <v>75</v>
      </c>
      <c r="O5" s="71" t="s">
        <v>76</v>
      </c>
      <c r="P5" s="71" t="s">
        <v>77</v>
      </c>
      <c r="Q5" s="71" t="s">
        <v>78</v>
      </c>
      <c r="R5" s="71" t="s">
        <v>79</v>
      </c>
      <c r="S5" s="71" t="s">
        <v>80</v>
      </c>
      <c r="T5" s="71" t="s">
        <v>81</v>
      </c>
      <c r="U5" s="71" t="s">
        <v>64</v>
      </c>
      <c r="V5" s="71" t="s">
        <v>82</v>
      </c>
      <c r="W5" s="71" t="s">
        <v>83</v>
      </c>
      <c r="X5" s="71" t="s">
        <v>84</v>
      </c>
      <c r="Y5" s="71" t="s">
        <v>85</v>
      </c>
      <c r="Z5" s="71" t="s">
        <v>86</v>
      </c>
      <c r="AA5" s="71" t="s">
        <v>87</v>
      </c>
      <c r="AB5" s="71" t="s">
        <v>88</v>
      </c>
      <c r="AC5" s="71" t="s">
        <v>89</v>
      </c>
      <c r="AD5" s="71" t="s">
        <v>90</v>
      </c>
      <c r="AE5" s="71" t="s">
        <v>92</v>
      </c>
      <c r="AF5" s="71" t="s">
        <v>93</v>
      </c>
      <c r="AG5" s="71" t="s">
        <v>94</v>
      </c>
      <c r="AH5" s="71" t="s">
        <v>95</v>
      </c>
      <c r="AI5" s="71" t="s">
        <v>44</v>
      </c>
      <c r="AJ5" s="71" t="s">
        <v>85</v>
      </c>
      <c r="AK5" s="71" t="s">
        <v>86</v>
      </c>
      <c r="AL5" s="71" t="s">
        <v>87</v>
      </c>
      <c r="AM5" s="71" t="s">
        <v>88</v>
      </c>
      <c r="AN5" s="71" t="s">
        <v>89</v>
      </c>
      <c r="AO5" s="71" t="s">
        <v>90</v>
      </c>
      <c r="AP5" s="71" t="s">
        <v>92</v>
      </c>
      <c r="AQ5" s="71" t="s">
        <v>93</v>
      </c>
      <c r="AR5" s="71" t="s">
        <v>94</v>
      </c>
      <c r="AS5" s="71" t="s">
        <v>95</v>
      </c>
      <c r="AT5" s="71" t="s">
        <v>91</v>
      </c>
      <c r="AU5" s="71" t="s">
        <v>85</v>
      </c>
      <c r="AV5" s="71" t="s">
        <v>86</v>
      </c>
      <c r="AW5" s="71" t="s">
        <v>87</v>
      </c>
      <c r="AX5" s="71" t="s">
        <v>88</v>
      </c>
      <c r="AY5" s="71" t="s">
        <v>89</v>
      </c>
      <c r="AZ5" s="71" t="s">
        <v>90</v>
      </c>
      <c r="BA5" s="71" t="s">
        <v>92</v>
      </c>
      <c r="BB5" s="71" t="s">
        <v>93</v>
      </c>
      <c r="BC5" s="71" t="s">
        <v>94</v>
      </c>
      <c r="BD5" s="71" t="s">
        <v>95</v>
      </c>
      <c r="BE5" s="71" t="s">
        <v>91</v>
      </c>
      <c r="BF5" s="71" t="s">
        <v>85</v>
      </c>
      <c r="BG5" s="71" t="s">
        <v>86</v>
      </c>
      <c r="BH5" s="71" t="s">
        <v>87</v>
      </c>
      <c r="BI5" s="71" t="s">
        <v>88</v>
      </c>
      <c r="BJ5" s="71" t="s">
        <v>89</v>
      </c>
      <c r="BK5" s="71" t="s">
        <v>90</v>
      </c>
      <c r="BL5" s="71" t="s">
        <v>92</v>
      </c>
      <c r="BM5" s="71" t="s">
        <v>93</v>
      </c>
      <c r="BN5" s="71" t="s">
        <v>94</v>
      </c>
      <c r="BO5" s="71" t="s">
        <v>95</v>
      </c>
      <c r="BP5" s="71" t="s">
        <v>91</v>
      </c>
      <c r="BQ5" s="71" t="s">
        <v>85</v>
      </c>
      <c r="BR5" s="71" t="s">
        <v>86</v>
      </c>
      <c r="BS5" s="71" t="s">
        <v>87</v>
      </c>
      <c r="BT5" s="71" t="s">
        <v>88</v>
      </c>
      <c r="BU5" s="71" t="s">
        <v>89</v>
      </c>
      <c r="BV5" s="71" t="s">
        <v>90</v>
      </c>
      <c r="BW5" s="71" t="s">
        <v>92</v>
      </c>
      <c r="BX5" s="71" t="s">
        <v>93</v>
      </c>
      <c r="BY5" s="71" t="s">
        <v>94</v>
      </c>
      <c r="BZ5" s="71" t="s">
        <v>95</v>
      </c>
      <c r="CA5" s="71" t="s">
        <v>91</v>
      </c>
      <c r="CB5" s="71" t="s">
        <v>85</v>
      </c>
      <c r="CC5" s="71" t="s">
        <v>86</v>
      </c>
      <c r="CD5" s="71" t="s">
        <v>87</v>
      </c>
      <c r="CE5" s="71" t="s">
        <v>88</v>
      </c>
      <c r="CF5" s="71" t="s">
        <v>89</v>
      </c>
      <c r="CG5" s="71" t="s">
        <v>90</v>
      </c>
      <c r="CH5" s="71" t="s">
        <v>92</v>
      </c>
      <c r="CI5" s="71" t="s">
        <v>93</v>
      </c>
      <c r="CJ5" s="71" t="s">
        <v>94</v>
      </c>
      <c r="CK5" s="71" t="s">
        <v>95</v>
      </c>
      <c r="CL5" s="71" t="s">
        <v>91</v>
      </c>
      <c r="CM5" s="71" t="s">
        <v>85</v>
      </c>
      <c r="CN5" s="71" t="s">
        <v>86</v>
      </c>
      <c r="CO5" s="71" t="s">
        <v>87</v>
      </c>
      <c r="CP5" s="71" t="s">
        <v>88</v>
      </c>
      <c r="CQ5" s="71" t="s">
        <v>89</v>
      </c>
      <c r="CR5" s="71" t="s">
        <v>90</v>
      </c>
      <c r="CS5" s="71" t="s">
        <v>92</v>
      </c>
      <c r="CT5" s="71" t="s">
        <v>93</v>
      </c>
      <c r="CU5" s="71" t="s">
        <v>94</v>
      </c>
      <c r="CV5" s="71" t="s">
        <v>95</v>
      </c>
      <c r="CW5" s="71" t="s">
        <v>91</v>
      </c>
      <c r="CX5" s="71" t="s">
        <v>85</v>
      </c>
      <c r="CY5" s="71" t="s">
        <v>86</v>
      </c>
      <c r="CZ5" s="71" t="s">
        <v>87</v>
      </c>
      <c r="DA5" s="71" t="s">
        <v>88</v>
      </c>
      <c r="DB5" s="71" t="s">
        <v>89</v>
      </c>
      <c r="DC5" s="71" t="s">
        <v>90</v>
      </c>
      <c r="DD5" s="71" t="s">
        <v>92</v>
      </c>
      <c r="DE5" s="71" t="s">
        <v>93</v>
      </c>
      <c r="DF5" s="71" t="s">
        <v>94</v>
      </c>
      <c r="DG5" s="71" t="s">
        <v>95</v>
      </c>
      <c r="DH5" s="71" t="s">
        <v>91</v>
      </c>
      <c r="DI5" s="71" t="s">
        <v>85</v>
      </c>
      <c r="DJ5" s="71" t="s">
        <v>86</v>
      </c>
      <c r="DK5" s="71" t="s">
        <v>87</v>
      </c>
      <c r="DL5" s="71" t="s">
        <v>88</v>
      </c>
      <c r="DM5" s="71" t="s">
        <v>89</v>
      </c>
      <c r="DN5" s="71" t="s">
        <v>90</v>
      </c>
      <c r="DO5" s="71" t="s">
        <v>92</v>
      </c>
      <c r="DP5" s="71" t="s">
        <v>93</v>
      </c>
      <c r="DQ5" s="71" t="s">
        <v>94</v>
      </c>
      <c r="DR5" s="71" t="s">
        <v>95</v>
      </c>
      <c r="DS5" s="71" t="s">
        <v>91</v>
      </c>
      <c r="DT5" s="71" t="s">
        <v>85</v>
      </c>
      <c r="DU5" s="71" t="s">
        <v>86</v>
      </c>
      <c r="DV5" s="71" t="s">
        <v>87</v>
      </c>
      <c r="DW5" s="71" t="s">
        <v>88</v>
      </c>
      <c r="DX5" s="71" t="s">
        <v>89</v>
      </c>
      <c r="DY5" s="71" t="s">
        <v>90</v>
      </c>
      <c r="DZ5" s="71" t="s">
        <v>92</v>
      </c>
      <c r="EA5" s="71" t="s">
        <v>93</v>
      </c>
      <c r="EB5" s="71" t="s">
        <v>94</v>
      </c>
      <c r="EC5" s="71" t="s">
        <v>95</v>
      </c>
      <c r="ED5" s="71" t="s">
        <v>91</v>
      </c>
      <c r="EE5" s="71" t="s">
        <v>85</v>
      </c>
      <c r="EF5" s="71" t="s">
        <v>86</v>
      </c>
      <c r="EG5" s="71" t="s">
        <v>87</v>
      </c>
      <c r="EH5" s="71" t="s">
        <v>88</v>
      </c>
      <c r="EI5" s="71" t="s">
        <v>89</v>
      </c>
      <c r="EJ5" s="71" t="s">
        <v>90</v>
      </c>
      <c r="EK5" s="71" t="s">
        <v>92</v>
      </c>
      <c r="EL5" s="71" t="s">
        <v>93</v>
      </c>
      <c r="EM5" s="71" t="s">
        <v>94</v>
      </c>
      <c r="EN5" s="71" t="s">
        <v>95</v>
      </c>
      <c r="EO5" s="71" t="s">
        <v>91</v>
      </c>
    </row>
    <row r="6" spans="1:145" s="59" customFormat="1">
      <c r="A6" s="60" t="s">
        <v>96</v>
      </c>
      <c r="B6" s="65">
        <f t="shared" ref="B6:X6" si="1">B7</f>
        <v>2019</v>
      </c>
      <c r="C6" s="65">
        <f t="shared" si="1"/>
        <v>112020</v>
      </c>
      <c r="D6" s="65">
        <f t="shared" si="1"/>
        <v>47</v>
      </c>
      <c r="E6" s="65">
        <f t="shared" si="1"/>
        <v>17</v>
      </c>
      <c r="F6" s="65">
        <f t="shared" si="1"/>
        <v>5</v>
      </c>
      <c r="G6" s="65">
        <f t="shared" si="1"/>
        <v>0</v>
      </c>
      <c r="H6" s="65" t="str">
        <f t="shared" si="1"/>
        <v>埼玉県　熊谷市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農業集落排水</v>
      </c>
      <c r="L6" s="65" t="str">
        <f t="shared" si="1"/>
        <v>F1</v>
      </c>
      <c r="M6" s="65" t="str">
        <f t="shared" si="1"/>
        <v>非設置</v>
      </c>
      <c r="N6" s="74" t="str">
        <f t="shared" si="1"/>
        <v>-</v>
      </c>
      <c r="O6" s="74" t="str">
        <f t="shared" si="1"/>
        <v>該当数値なし</v>
      </c>
      <c r="P6" s="74">
        <f t="shared" si="1"/>
        <v>4.78</v>
      </c>
      <c r="Q6" s="74">
        <f t="shared" si="1"/>
        <v>100</v>
      </c>
      <c r="R6" s="74">
        <f t="shared" si="1"/>
        <v>4180</v>
      </c>
      <c r="S6" s="74">
        <f t="shared" si="1"/>
        <v>196829</v>
      </c>
      <c r="T6" s="74">
        <f t="shared" si="1"/>
        <v>159.82</v>
      </c>
      <c r="U6" s="74">
        <f t="shared" si="1"/>
        <v>1231.57</v>
      </c>
      <c r="V6" s="74">
        <f t="shared" si="1"/>
        <v>9382</v>
      </c>
      <c r="W6" s="74">
        <f t="shared" si="1"/>
        <v>4.71</v>
      </c>
      <c r="X6" s="74">
        <f t="shared" si="1"/>
        <v>1991.93</v>
      </c>
      <c r="Y6" s="82">
        <f t="shared" ref="Y6:AH6" si="2">IF(Y7="",NA(),Y7)</f>
        <v>77.5</v>
      </c>
      <c r="Z6" s="82">
        <f t="shared" si="2"/>
        <v>78.86</v>
      </c>
      <c r="AA6" s="82">
        <f t="shared" si="2"/>
        <v>78.02</v>
      </c>
      <c r="AB6" s="82">
        <f t="shared" si="2"/>
        <v>76.02</v>
      </c>
      <c r="AC6" s="82">
        <f t="shared" si="2"/>
        <v>76.38</v>
      </c>
      <c r="AD6" s="74" t="e">
        <f t="shared" si="2"/>
        <v>#N/A</v>
      </c>
      <c r="AE6" s="74" t="e">
        <f t="shared" si="2"/>
        <v>#N/A</v>
      </c>
      <c r="AF6" s="74" t="e">
        <f t="shared" si="2"/>
        <v>#N/A</v>
      </c>
      <c r="AG6" s="74" t="e">
        <f t="shared" si="2"/>
        <v>#N/A</v>
      </c>
      <c r="AH6" s="74" t="e">
        <f t="shared" si="2"/>
        <v>#N/A</v>
      </c>
      <c r="AI6" s="74" t="str">
        <f>IF(AI7="","",IF(AI7="-","【-】","【"&amp;SUBSTITUTE(TEXT(AI7,"#,##0.00"),"-","△")&amp;"】"))</f>
        <v/>
      </c>
      <c r="AJ6" s="74" t="e">
        <f t="shared" ref="AJ6:AS6" si="3">IF(AJ7="",NA(),AJ7)</f>
        <v>#N/A</v>
      </c>
      <c r="AK6" s="74" t="e">
        <f t="shared" si="3"/>
        <v>#N/A</v>
      </c>
      <c r="AL6" s="74" t="e">
        <f t="shared" si="3"/>
        <v>#N/A</v>
      </c>
      <c r="AM6" s="74" t="e">
        <f t="shared" si="3"/>
        <v>#N/A</v>
      </c>
      <c r="AN6" s="74" t="e">
        <f t="shared" si="3"/>
        <v>#N/A</v>
      </c>
      <c r="AO6" s="74" t="e">
        <f t="shared" si="3"/>
        <v>#N/A</v>
      </c>
      <c r="AP6" s="74" t="e">
        <f t="shared" si="3"/>
        <v>#N/A</v>
      </c>
      <c r="AQ6" s="74" t="e">
        <f t="shared" si="3"/>
        <v>#N/A</v>
      </c>
      <c r="AR6" s="74" t="e">
        <f t="shared" si="3"/>
        <v>#N/A</v>
      </c>
      <c r="AS6" s="74" t="e">
        <f t="shared" si="3"/>
        <v>#N/A</v>
      </c>
      <c r="AT6" s="74" t="str">
        <f>IF(AT7="","",IF(AT7="-","【-】","【"&amp;SUBSTITUTE(TEXT(AT7,"#,##0.00"),"-","△")&amp;"】"))</f>
        <v/>
      </c>
      <c r="AU6" s="74" t="e">
        <f t="shared" ref="AU6:BD6" si="4">IF(AU7="",NA(),AU7)</f>
        <v>#N/A</v>
      </c>
      <c r="AV6" s="74" t="e">
        <f t="shared" si="4"/>
        <v>#N/A</v>
      </c>
      <c r="AW6" s="74" t="e">
        <f t="shared" si="4"/>
        <v>#N/A</v>
      </c>
      <c r="AX6" s="74" t="e">
        <f t="shared" si="4"/>
        <v>#N/A</v>
      </c>
      <c r="AY6" s="74" t="e">
        <f t="shared" si="4"/>
        <v>#N/A</v>
      </c>
      <c r="AZ6" s="74" t="e">
        <f t="shared" si="4"/>
        <v>#N/A</v>
      </c>
      <c r="BA6" s="74" t="e">
        <f t="shared" si="4"/>
        <v>#N/A</v>
      </c>
      <c r="BB6" s="74" t="e">
        <f t="shared" si="4"/>
        <v>#N/A</v>
      </c>
      <c r="BC6" s="74" t="e">
        <f t="shared" si="4"/>
        <v>#N/A</v>
      </c>
      <c r="BD6" s="74" t="e">
        <f t="shared" si="4"/>
        <v>#N/A</v>
      </c>
      <c r="BE6" s="74" t="str">
        <f>IF(BE7="","",IF(BE7="-","【-】","【"&amp;SUBSTITUTE(TEXT(BE7,"#,##0.00"),"-","△")&amp;"】"))</f>
        <v/>
      </c>
      <c r="BF6" s="74">
        <f t="shared" ref="BF6:BO6" si="5">IF(BF7="",NA(),BF7)</f>
        <v>0</v>
      </c>
      <c r="BG6" s="74">
        <f t="shared" si="5"/>
        <v>0</v>
      </c>
      <c r="BH6" s="74">
        <f t="shared" si="5"/>
        <v>0</v>
      </c>
      <c r="BI6" s="74">
        <f t="shared" si="5"/>
        <v>0</v>
      </c>
      <c r="BJ6" s="74">
        <f t="shared" si="5"/>
        <v>0</v>
      </c>
      <c r="BK6" s="82">
        <f t="shared" si="5"/>
        <v>1081.8</v>
      </c>
      <c r="BL6" s="82">
        <f t="shared" si="5"/>
        <v>685.34</v>
      </c>
      <c r="BM6" s="82">
        <f t="shared" si="5"/>
        <v>684.74</v>
      </c>
      <c r="BN6" s="82">
        <f t="shared" si="5"/>
        <v>654.91999999999996</v>
      </c>
      <c r="BO6" s="82">
        <f t="shared" si="5"/>
        <v>654.71</v>
      </c>
      <c r="BP6" s="74" t="str">
        <f>IF(BP7="","",IF(BP7="-","【-】","【"&amp;SUBSTITUTE(TEXT(BP7,"#,##0.00"),"-","△")&amp;"】"))</f>
        <v>【765.47】</v>
      </c>
      <c r="BQ6" s="82">
        <f t="shared" ref="BQ6:BZ6" si="6">IF(BQ7="",NA(),BQ7)</f>
        <v>68.64</v>
      </c>
      <c r="BR6" s="82">
        <f t="shared" si="6"/>
        <v>66.64</v>
      </c>
      <c r="BS6" s="82">
        <f t="shared" si="6"/>
        <v>61.2</v>
      </c>
      <c r="BT6" s="82">
        <f t="shared" si="6"/>
        <v>63.97</v>
      </c>
      <c r="BU6" s="82">
        <f t="shared" si="6"/>
        <v>66.489999999999995</v>
      </c>
      <c r="BV6" s="82">
        <f t="shared" si="6"/>
        <v>52.19</v>
      </c>
      <c r="BW6" s="82">
        <f t="shared" si="6"/>
        <v>59.83</v>
      </c>
      <c r="BX6" s="82">
        <f t="shared" si="6"/>
        <v>65.33</v>
      </c>
      <c r="BY6" s="82">
        <f t="shared" si="6"/>
        <v>65.39</v>
      </c>
      <c r="BZ6" s="82">
        <f t="shared" si="6"/>
        <v>65.37</v>
      </c>
      <c r="CA6" s="74" t="str">
        <f>IF(CA7="","",IF(CA7="-","【-】","【"&amp;SUBSTITUTE(TEXT(CA7,"#,##0.00"),"-","△")&amp;"】"))</f>
        <v>【59.59】</v>
      </c>
      <c r="CB6" s="82">
        <f t="shared" ref="CB6:CK6" si="7">IF(CB7="",NA(),CB7)</f>
        <v>215.32</v>
      </c>
      <c r="CC6" s="82">
        <f t="shared" si="7"/>
        <v>224.74</v>
      </c>
      <c r="CD6" s="82">
        <f t="shared" si="7"/>
        <v>242.83</v>
      </c>
      <c r="CE6" s="82">
        <f t="shared" si="7"/>
        <v>244.93</v>
      </c>
      <c r="CF6" s="82">
        <f t="shared" si="7"/>
        <v>214.56</v>
      </c>
      <c r="CG6" s="82">
        <f t="shared" si="7"/>
        <v>296.14</v>
      </c>
      <c r="CH6" s="82">
        <f t="shared" si="7"/>
        <v>246.66</v>
      </c>
      <c r="CI6" s="82">
        <f t="shared" si="7"/>
        <v>227.43</v>
      </c>
      <c r="CJ6" s="82">
        <f t="shared" si="7"/>
        <v>230.88</v>
      </c>
      <c r="CK6" s="82">
        <f t="shared" si="7"/>
        <v>228.99</v>
      </c>
      <c r="CL6" s="74" t="str">
        <f>IF(CL7="","",IF(CL7="-","【-】","【"&amp;SUBSTITUTE(TEXT(CL7,"#,##0.00"),"-","△")&amp;"】"))</f>
        <v>【257.86】</v>
      </c>
      <c r="CM6" s="82">
        <f t="shared" ref="CM6:CV6" si="8">IF(CM7="",NA(),CM7)</f>
        <v>67.930000000000007</v>
      </c>
      <c r="CN6" s="82">
        <f t="shared" si="8"/>
        <v>67.23</v>
      </c>
      <c r="CO6" s="82">
        <f t="shared" si="8"/>
        <v>68.78</v>
      </c>
      <c r="CP6" s="82">
        <f t="shared" si="8"/>
        <v>65.14</v>
      </c>
      <c r="CQ6" s="82">
        <f t="shared" si="8"/>
        <v>70.28</v>
      </c>
      <c r="CR6" s="82">
        <f t="shared" si="8"/>
        <v>52.31</v>
      </c>
      <c r="CS6" s="82">
        <f t="shared" si="8"/>
        <v>56</v>
      </c>
      <c r="CT6" s="82">
        <f t="shared" si="8"/>
        <v>56.01</v>
      </c>
      <c r="CU6" s="82">
        <f t="shared" si="8"/>
        <v>56.72</v>
      </c>
      <c r="CV6" s="82">
        <f t="shared" si="8"/>
        <v>54.06</v>
      </c>
      <c r="CW6" s="74" t="str">
        <f>IF(CW7="","",IF(CW7="-","【-】","【"&amp;SUBSTITUTE(TEXT(CW7,"#,##0.00"),"-","△")&amp;"】"))</f>
        <v>【51.30】</v>
      </c>
      <c r="CX6" s="82">
        <f t="shared" ref="CX6:DG6" si="9">IF(CX7="",NA(),CX7)</f>
        <v>82.08</v>
      </c>
      <c r="CY6" s="82">
        <f t="shared" si="9"/>
        <v>83.64</v>
      </c>
      <c r="CZ6" s="82">
        <f t="shared" si="9"/>
        <v>84.18</v>
      </c>
      <c r="DA6" s="82">
        <f t="shared" si="9"/>
        <v>83.79</v>
      </c>
      <c r="DB6" s="82">
        <f t="shared" si="9"/>
        <v>83.86</v>
      </c>
      <c r="DC6" s="82">
        <f t="shared" si="9"/>
        <v>84.32</v>
      </c>
      <c r="DD6" s="82">
        <f t="shared" si="9"/>
        <v>89.51</v>
      </c>
      <c r="DE6" s="82">
        <f t="shared" si="9"/>
        <v>89.77</v>
      </c>
      <c r="DF6" s="82">
        <f t="shared" si="9"/>
        <v>90.04</v>
      </c>
      <c r="DG6" s="82">
        <f t="shared" si="9"/>
        <v>90.11</v>
      </c>
      <c r="DH6" s="74" t="str">
        <f>IF(DH7="","",IF(DH7="-","【-】","【"&amp;SUBSTITUTE(TEXT(DH7,"#,##0.00"),"-","△")&amp;"】"))</f>
        <v>【86.22】</v>
      </c>
      <c r="DI6" s="74" t="e">
        <f t="shared" ref="DI6:DR6" si="10">IF(DI7="",NA(),DI7)</f>
        <v>#N/A</v>
      </c>
      <c r="DJ6" s="74" t="e">
        <f t="shared" si="10"/>
        <v>#N/A</v>
      </c>
      <c r="DK6" s="74" t="e">
        <f t="shared" si="10"/>
        <v>#N/A</v>
      </c>
      <c r="DL6" s="74" t="e">
        <f t="shared" si="10"/>
        <v>#N/A</v>
      </c>
      <c r="DM6" s="74" t="e">
        <f t="shared" si="10"/>
        <v>#N/A</v>
      </c>
      <c r="DN6" s="74" t="e">
        <f t="shared" si="10"/>
        <v>#N/A</v>
      </c>
      <c r="DO6" s="74" t="e">
        <f t="shared" si="10"/>
        <v>#N/A</v>
      </c>
      <c r="DP6" s="74" t="e">
        <f t="shared" si="10"/>
        <v>#N/A</v>
      </c>
      <c r="DQ6" s="74" t="e">
        <f t="shared" si="10"/>
        <v>#N/A</v>
      </c>
      <c r="DR6" s="74" t="e">
        <f t="shared" si="10"/>
        <v>#N/A</v>
      </c>
      <c r="DS6" s="74" t="str">
        <f>IF(DS7="","",IF(DS7="-","【-】","【"&amp;SUBSTITUTE(TEXT(DS7,"#,##0.00"),"-","△")&amp;"】"))</f>
        <v/>
      </c>
      <c r="DT6" s="74" t="e">
        <f t="shared" ref="DT6:EC6" si="11">IF(DT7="",NA(),DT7)</f>
        <v>#N/A</v>
      </c>
      <c r="DU6" s="74" t="e">
        <f t="shared" si="11"/>
        <v>#N/A</v>
      </c>
      <c r="DV6" s="74" t="e">
        <f t="shared" si="11"/>
        <v>#N/A</v>
      </c>
      <c r="DW6" s="74" t="e">
        <f t="shared" si="11"/>
        <v>#N/A</v>
      </c>
      <c r="DX6" s="74" t="e">
        <f t="shared" si="11"/>
        <v>#N/A</v>
      </c>
      <c r="DY6" s="74" t="e">
        <f t="shared" si="11"/>
        <v>#N/A</v>
      </c>
      <c r="DZ6" s="74" t="e">
        <f t="shared" si="11"/>
        <v>#N/A</v>
      </c>
      <c r="EA6" s="74" t="e">
        <f t="shared" si="11"/>
        <v>#N/A</v>
      </c>
      <c r="EB6" s="74" t="e">
        <f t="shared" si="11"/>
        <v>#N/A</v>
      </c>
      <c r="EC6" s="74" t="e">
        <f t="shared" si="11"/>
        <v>#N/A</v>
      </c>
      <c r="ED6" s="74" t="str">
        <f>IF(ED7="","",IF(ED7="-","【-】","【"&amp;SUBSTITUTE(TEXT(ED7,"#,##0.00"),"-","△")&amp;"】"))</f>
        <v/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1.e-002</v>
      </c>
      <c r="EK6" s="82">
        <f t="shared" si="12"/>
        <v>5.e-002</v>
      </c>
      <c r="EL6" s="82">
        <f t="shared" si="12"/>
        <v>0.44</v>
      </c>
      <c r="EM6" s="82">
        <f t="shared" si="12"/>
        <v>4.e-002</v>
      </c>
      <c r="EN6" s="82">
        <f t="shared" si="12"/>
        <v>2.e-002</v>
      </c>
      <c r="EO6" s="74" t="str">
        <f>IF(EO7="","",IF(EO7="-","【-】","【"&amp;SUBSTITUTE(TEXT(EO7,"#,##0.00"),"-","△")&amp;"】"))</f>
        <v>【0.02】</v>
      </c>
    </row>
    <row r="7" spans="1:145" s="59" customFormat="1">
      <c r="A7" s="60"/>
      <c r="B7" s="66">
        <v>2019</v>
      </c>
      <c r="C7" s="66">
        <v>112020</v>
      </c>
      <c r="D7" s="66">
        <v>47</v>
      </c>
      <c r="E7" s="66">
        <v>17</v>
      </c>
      <c r="F7" s="66">
        <v>5</v>
      </c>
      <c r="G7" s="66">
        <v>0</v>
      </c>
      <c r="H7" s="66" t="s">
        <v>97</v>
      </c>
      <c r="I7" s="66" t="s">
        <v>98</v>
      </c>
      <c r="J7" s="66" t="s">
        <v>99</v>
      </c>
      <c r="K7" s="66" t="s">
        <v>100</v>
      </c>
      <c r="L7" s="66" t="s">
        <v>101</v>
      </c>
      <c r="M7" s="66" t="s">
        <v>102</v>
      </c>
      <c r="N7" s="75" t="s">
        <v>39</v>
      </c>
      <c r="O7" s="75" t="s">
        <v>103</v>
      </c>
      <c r="P7" s="75">
        <v>4.78</v>
      </c>
      <c r="Q7" s="75">
        <v>100</v>
      </c>
      <c r="R7" s="75">
        <v>4180</v>
      </c>
      <c r="S7" s="75">
        <v>196829</v>
      </c>
      <c r="T7" s="75">
        <v>159.82</v>
      </c>
      <c r="U7" s="75">
        <v>1231.57</v>
      </c>
      <c r="V7" s="75">
        <v>9382</v>
      </c>
      <c r="W7" s="75">
        <v>4.71</v>
      </c>
      <c r="X7" s="75">
        <v>1991.93</v>
      </c>
      <c r="Y7" s="75">
        <v>77.5</v>
      </c>
      <c r="Z7" s="75">
        <v>78.86</v>
      </c>
      <c r="AA7" s="75">
        <v>78.02</v>
      </c>
      <c r="AB7" s="75">
        <v>76.02</v>
      </c>
      <c r="AC7" s="75">
        <v>76.38</v>
      </c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>
        <v>0</v>
      </c>
      <c r="BG7" s="75">
        <v>0</v>
      </c>
      <c r="BH7" s="75">
        <v>0</v>
      </c>
      <c r="BI7" s="75">
        <v>0</v>
      </c>
      <c r="BJ7" s="75">
        <v>0</v>
      </c>
      <c r="BK7" s="75">
        <v>1081.8</v>
      </c>
      <c r="BL7" s="75">
        <v>685.34</v>
      </c>
      <c r="BM7" s="75">
        <v>684.74</v>
      </c>
      <c r="BN7" s="75">
        <v>654.91999999999996</v>
      </c>
      <c r="BO7" s="75">
        <v>654.71</v>
      </c>
      <c r="BP7" s="75">
        <v>765.47</v>
      </c>
      <c r="BQ7" s="75">
        <v>68.64</v>
      </c>
      <c r="BR7" s="75">
        <v>66.64</v>
      </c>
      <c r="BS7" s="75">
        <v>61.2</v>
      </c>
      <c r="BT7" s="75">
        <v>63.97</v>
      </c>
      <c r="BU7" s="75">
        <v>66.489999999999995</v>
      </c>
      <c r="BV7" s="75">
        <v>52.19</v>
      </c>
      <c r="BW7" s="75">
        <v>59.83</v>
      </c>
      <c r="BX7" s="75">
        <v>65.33</v>
      </c>
      <c r="BY7" s="75">
        <v>65.39</v>
      </c>
      <c r="BZ7" s="75">
        <v>65.37</v>
      </c>
      <c r="CA7" s="75">
        <v>59.59</v>
      </c>
      <c r="CB7" s="75">
        <v>215.32</v>
      </c>
      <c r="CC7" s="75">
        <v>224.74</v>
      </c>
      <c r="CD7" s="75">
        <v>242.83</v>
      </c>
      <c r="CE7" s="75">
        <v>244.93</v>
      </c>
      <c r="CF7" s="75">
        <v>214.56</v>
      </c>
      <c r="CG7" s="75">
        <v>296.14</v>
      </c>
      <c r="CH7" s="75">
        <v>246.66</v>
      </c>
      <c r="CI7" s="75">
        <v>227.43</v>
      </c>
      <c r="CJ7" s="75">
        <v>230.88</v>
      </c>
      <c r="CK7" s="75">
        <v>228.99</v>
      </c>
      <c r="CL7" s="75">
        <v>257.86</v>
      </c>
      <c r="CM7" s="75">
        <v>67.930000000000007</v>
      </c>
      <c r="CN7" s="75">
        <v>67.23</v>
      </c>
      <c r="CO7" s="75">
        <v>68.78</v>
      </c>
      <c r="CP7" s="75">
        <v>65.14</v>
      </c>
      <c r="CQ7" s="75">
        <v>70.28</v>
      </c>
      <c r="CR7" s="75">
        <v>52.31</v>
      </c>
      <c r="CS7" s="75">
        <v>56</v>
      </c>
      <c r="CT7" s="75">
        <v>56.01</v>
      </c>
      <c r="CU7" s="75">
        <v>56.72</v>
      </c>
      <c r="CV7" s="75">
        <v>54.06</v>
      </c>
      <c r="CW7" s="75">
        <v>51.3</v>
      </c>
      <c r="CX7" s="75">
        <v>82.08</v>
      </c>
      <c r="CY7" s="75">
        <v>83.64</v>
      </c>
      <c r="CZ7" s="75">
        <v>84.18</v>
      </c>
      <c r="DA7" s="75">
        <v>83.79</v>
      </c>
      <c r="DB7" s="75">
        <v>83.86</v>
      </c>
      <c r="DC7" s="75">
        <v>84.32</v>
      </c>
      <c r="DD7" s="75">
        <v>89.51</v>
      </c>
      <c r="DE7" s="75">
        <v>89.77</v>
      </c>
      <c r="DF7" s="75">
        <v>90.04</v>
      </c>
      <c r="DG7" s="75">
        <v>90.11</v>
      </c>
      <c r="DH7" s="75">
        <v>86.22</v>
      </c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1.e-002</v>
      </c>
      <c r="EK7" s="75">
        <v>5.e-002</v>
      </c>
      <c r="EL7" s="75">
        <v>0.44</v>
      </c>
      <c r="EM7" s="75">
        <v>4.e-002</v>
      </c>
      <c r="EN7" s="75">
        <v>2.e-002</v>
      </c>
      <c r="EO7" s="75">
        <v>2.e-002</v>
      </c>
    </row>
    <row r="8" spans="1:145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</row>
    <row r="9" spans="1:145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5">
      <c r="A10" s="61" t="s">
        <v>32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2020-12-04T03:02:29Z</dcterms:created>
  <dcterms:modified xsi:type="dcterms:W3CDTF">2021-01-22T06:49:45Z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2021-01-22T06:49:45Z</vt:filetime>
  </property>
</Properties>
</file>