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yZ8iHHrpqUJmEs6J/UGQD3Y3AY2PTvvchk0WQczMBCyhkpiddwoxpMTyW65SBiUYwD20w9A0EefMi4iS945Yg==" workbookSaltValue="Tsla1BVCcO5Z+rJZzc5vC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<sst xmlns="http://schemas.openxmlformats.org/spreadsheetml/2006/main" xmlns:r="http://schemas.openxmlformats.org/officeDocument/2006/relationships" count="111" uniqueCount="111">
  <si>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</si>
  <si>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</si>
  <si>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</si>
  <si>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</si>
  <si>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</si>
  <si>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</si>
  <si>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</si>
  <si>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</si>
  <si>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</si>
  <si>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</si>
  <si>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</si>
  <si>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</si>
  <si>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</si>
  <si>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</si>
  <si>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</si>
  <si>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</si>
  <si>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</si>
  <si>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</si>
  <si>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</si>
  <si>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</si>
  <si>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</si>
  <si>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</si>
  <si>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</si>
  <si>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</si>
  <si>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</si>
  <si>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</si>
  <si>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</si>
  <si>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</si>
  <si>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</si>
  <si>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</si>
  <si>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</si>
  <si>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</si>
  <si>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</si>
  <si>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</si>
  <si>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</si>
  <si>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</si>
  <si>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</si>
  <si>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</si>
  <si>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</si>
  <si>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</si>
  <si>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</si>
  <si>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</si>
  <si>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</si>
  <si>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</si>
  <si>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</si>
  <si>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</si>
  <si>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</si>
  <si>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</si>
  <si>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</si>
  <si>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</si>
  <si>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</si>
  <si>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</si>
  <si>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</si>
  <si>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</si>
  <si>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</si>
  <si>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</si>
  <si>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</si>
  <si>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</si>
  <si>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</si>
  <si>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</si>
  <si>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</si>
  <si>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</si>
  <si>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</si>
  <si>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</si>
  <si>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</si>
  <si>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</si>
  <si>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</si>
  <si>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</si>
  <si>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</si>
  <si>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</si>
  <si>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</si>
  <si>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</si>
  <si>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</si>
  <si>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</si>
  <si>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</si>
  <si>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</si>
  <si>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</si>
  <si>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</si>
  <si>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</si>
  <si>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</si>
  <si>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</si>
  <si>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</si>
  <si>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</si>
  <si>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</si>
  <si>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</si>
  <si>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</si>
  <si>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</si>
  <si>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</si>
  <si>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</si>
  <si>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</si>
  <si>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</si>
  <si>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</si>
  <si>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</si>
  <si>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</si>
  <si>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</si>
  <si>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</si>
  <si>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埼玉県　熊谷市</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</si>
  <si>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</si>
  <si>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</si>
  <si>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</si>
  <si>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</si>
  <si>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</si>
  <si>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</si>
  <si>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</si>
  <si>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</si>
  <si>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</si>
  <si>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</si>
  <si>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</si>
  <si>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r>
      <t>　管渠改善率については、一般的な管渠の耐用年数である50年に達していないことから、更新は発生していない状況から数値化はされてはいないが、本年度策定した</t>
    </r>
    <r>
      <rPr>
        <sz val="11"/>
        <color theme="1"/>
        <rFont val="ＭＳ ゴシック"/>
      </rPr>
      <t>最適整備構想及び機能診断結果に基づき、処理施設及び管路施設の計画的な更新検討が必要となってくる。</t>
    </r>
    <rPh sb="1" eb="3">
      <t>カンキョ</t>
    </rPh>
    <rPh sb="3" eb="5">
      <t>カイゼン</t>
    </rPh>
    <rPh sb="5" eb="6">
      <t>リツ</t>
    </rPh>
    <rPh sb="12" eb="15">
      <t>イッパンテキ</t>
    </rPh>
    <rPh sb="16" eb="18">
      <t>カンキョ</t>
    </rPh>
    <rPh sb="19" eb="21">
      <t>タイヨウ</t>
    </rPh>
    <rPh sb="21" eb="23">
      <t>ネンスウ</t>
    </rPh>
    <rPh sb="28" eb="29">
      <t>ネン</t>
    </rPh>
    <rPh sb="30" eb="31">
      <t>タッ</t>
    </rPh>
    <rPh sb="41" eb="43">
      <t>コウシン</t>
    </rPh>
    <rPh sb="44" eb="46">
      <t>ハッセイ</t>
    </rPh>
    <rPh sb="51" eb="53">
      <t>ジョウキョウ</t>
    </rPh>
    <rPh sb="55" eb="58">
      <t>スウチカ</t>
    </rPh>
    <rPh sb="68" eb="71">
      <t>ホンネンド</t>
    </rPh>
    <rPh sb="71" eb="73">
      <t>サクテイ</t>
    </rPh>
    <rPh sb="75" eb="77">
      <t>サイテキ</t>
    </rPh>
    <rPh sb="77" eb="79">
      <t>セイビ</t>
    </rPh>
    <rPh sb="79" eb="81">
      <t>コウソウ</t>
    </rPh>
    <rPh sb="90" eb="91">
      <t>モト</t>
    </rPh>
    <rPh sb="94" eb="96">
      <t>ショリ</t>
    </rPh>
    <rPh sb="96" eb="98">
      <t>シセツ</t>
    </rPh>
    <rPh sb="98" eb="99">
      <t>オヨ</t>
    </rPh>
    <rPh sb="100" eb="102">
      <t>カンロ</t>
    </rPh>
    <rPh sb="102" eb="104">
      <t>シセツ</t>
    </rPh>
    <rPh sb="109" eb="111">
      <t>コウシン</t>
    </rPh>
    <rPh sb="111" eb="113">
      <t>ケントウ</t>
    </rPh>
    <rPh sb="114" eb="116">
      <t>ヒツヨウ</t>
    </rPh>
    <phoneticPr fontId="1"/>
  </si>
  <si>
    <r>
      <t>①収益的収支比率
　前年度と比較し、機能保全対策事業の委託料が減額となり総費用は減少した。一方、地域整備交付金も減額となり総収入も減少し、その結果、前年比2.00ポイントの低下となった。引き続き、経費削減や使用料の増収に努めていく。
⑤経費回収率
　汚水処理維持管理費が減額となり、前年度より2.77ポイント改善したが、汚水処理費を使用料のみでは賄えていない状況である。
⑥汚水処理原価
　汚水処理維持管理費は減額となったが、年間汚水排出量も減少したため2.1円の上昇となった。今後も引き続き経費削減に努めていく。
⑦施設利用率
　汚水排出量の減少により前年度より3.64ポイント低下した。類似団体平均より高い水準を維持しているが、処理能力的には余裕があるため未接続世帯の早期接続を推進していく。
⑧水洗化率
　接続促進により接続戸数が増加した一方で、地域人口減による使用人口減少で前年度より0.39ポイント低下した。水洗化率の低下は使用料の減収につながるため、</t>
    </r>
    <r>
      <rPr>
        <sz val="11"/>
        <color theme="1"/>
        <rFont val="ＭＳ ゴシック"/>
      </rPr>
      <t>未接続世帯の早期接続を推進していく。</t>
    </r>
    <rPh sb="1" eb="4">
      <t>シュウエキテキ</t>
    </rPh>
    <rPh sb="4" eb="6">
      <t>シュウシ</t>
    </rPh>
    <rPh sb="6" eb="8">
      <t>ヒリツ</t>
    </rPh>
    <rPh sb="10" eb="13">
      <t>ゼンネンド</t>
    </rPh>
    <rPh sb="14" eb="16">
      <t>ヒカク</t>
    </rPh>
    <rPh sb="18" eb="20">
      <t>キノウ</t>
    </rPh>
    <rPh sb="20" eb="22">
      <t>ホゼン</t>
    </rPh>
    <rPh sb="22" eb="24">
      <t>タイサク</t>
    </rPh>
    <rPh sb="24" eb="26">
      <t>ジギョウ</t>
    </rPh>
    <rPh sb="27" eb="30">
      <t>イタクリョウ</t>
    </rPh>
    <rPh sb="31" eb="33">
      <t>ゲンガク</t>
    </rPh>
    <rPh sb="36" eb="37">
      <t>ソウ</t>
    </rPh>
    <rPh sb="37" eb="39">
      <t>ヒヨウ</t>
    </rPh>
    <rPh sb="40" eb="42">
      <t>ゲンショウ</t>
    </rPh>
    <rPh sb="45" eb="47">
      <t>イッポウ</t>
    </rPh>
    <rPh sb="48" eb="50">
      <t>チイキ</t>
    </rPh>
    <rPh sb="50" eb="52">
      <t>セイビ</t>
    </rPh>
    <rPh sb="52" eb="55">
      <t>コウフキン</t>
    </rPh>
    <rPh sb="56" eb="58">
      <t>ゲンガク</t>
    </rPh>
    <rPh sb="61" eb="64">
      <t>ソウシュウニュウ</t>
    </rPh>
    <rPh sb="65" eb="67">
      <t>ゲンショウ</t>
    </rPh>
    <rPh sb="71" eb="73">
      <t>ケッカ</t>
    </rPh>
    <rPh sb="74" eb="77">
      <t>ゼンネンヒ</t>
    </rPh>
    <rPh sb="86" eb="88">
      <t>テイカ</t>
    </rPh>
    <rPh sb="93" eb="94">
      <t>ヒ</t>
    </rPh>
    <rPh sb="95" eb="96">
      <t>ツヅ</t>
    </rPh>
    <rPh sb="98" eb="100">
      <t>ケイヒ</t>
    </rPh>
    <rPh sb="100" eb="102">
      <t>サクゲン</t>
    </rPh>
    <rPh sb="103" eb="106">
      <t>シヨウリョウ</t>
    </rPh>
    <rPh sb="107" eb="109">
      <t>ゾウシュウ</t>
    </rPh>
    <rPh sb="110" eb="111">
      <t>ツト</t>
    </rPh>
    <rPh sb="119" eb="121">
      <t>ケイヒ</t>
    </rPh>
    <rPh sb="121" eb="124">
      <t>カイシュウリツ</t>
    </rPh>
    <rPh sb="126" eb="128">
      <t>オスイ</t>
    </rPh>
    <rPh sb="128" eb="130">
      <t>ショリ</t>
    </rPh>
    <rPh sb="130" eb="132">
      <t>イジ</t>
    </rPh>
    <rPh sb="132" eb="135">
      <t>カンリヒ</t>
    </rPh>
    <rPh sb="136" eb="138">
      <t>ゲンガク</t>
    </rPh>
    <rPh sb="142" eb="145">
      <t>ゼンネンド</t>
    </rPh>
    <rPh sb="155" eb="157">
      <t>カイゼン</t>
    </rPh>
    <rPh sb="189" eb="191">
      <t>オスイ</t>
    </rPh>
    <rPh sb="191" eb="193">
      <t>ショリ</t>
    </rPh>
    <rPh sb="193" eb="195">
      <t>ゲンカ</t>
    </rPh>
    <rPh sb="197" eb="199">
      <t>オスイ</t>
    </rPh>
    <rPh sb="199" eb="201">
      <t>ショリ</t>
    </rPh>
    <rPh sb="201" eb="203">
      <t>イジ</t>
    </rPh>
    <rPh sb="203" eb="206">
      <t>カンリヒ</t>
    </rPh>
    <rPh sb="207" eb="209">
      <t>ゲンガク</t>
    </rPh>
    <rPh sb="215" eb="217">
      <t>ネンカン</t>
    </rPh>
    <rPh sb="217" eb="219">
      <t>オスイ</t>
    </rPh>
    <rPh sb="219" eb="221">
      <t>ハイシュツ</t>
    </rPh>
    <rPh sb="221" eb="222">
      <t>リョウ</t>
    </rPh>
    <rPh sb="223" eb="225">
      <t>ゲンショウ</t>
    </rPh>
    <rPh sb="232" eb="233">
      <t>エン</t>
    </rPh>
    <rPh sb="234" eb="236">
      <t>ジョウショウ</t>
    </rPh>
    <rPh sb="250" eb="252">
      <t>サクゲン</t>
    </rPh>
    <rPh sb="262" eb="264">
      <t>シセツ</t>
    </rPh>
    <rPh sb="264" eb="267">
      <t>リヨウリツ</t>
    </rPh>
    <rPh sb="275" eb="277">
      <t>ゲンショウ</t>
    </rPh>
    <rPh sb="280" eb="283">
      <t>ゼンネンド</t>
    </rPh>
    <rPh sb="293" eb="295">
      <t>テイカ</t>
    </rPh>
    <rPh sb="319" eb="321">
      <t>ショリ</t>
    </rPh>
    <rPh sb="321" eb="323">
      <t>ノウリョク</t>
    </rPh>
    <rPh sb="323" eb="324">
      <t>テキ</t>
    </rPh>
    <rPh sb="326" eb="328">
      <t>ヨユウ</t>
    </rPh>
    <rPh sb="333" eb="336">
      <t>ミセツゾク</t>
    </rPh>
    <rPh sb="336" eb="338">
      <t>セタイ</t>
    </rPh>
    <rPh sb="339" eb="341">
      <t>ソウキ</t>
    </rPh>
    <rPh sb="341" eb="343">
      <t>セツゾク</t>
    </rPh>
    <rPh sb="344" eb="346">
      <t>スイシン</t>
    </rPh>
    <rPh sb="354" eb="357">
      <t>スイセンカ</t>
    </rPh>
    <rPh sb="357" eb="358">
      <t>リツ</t>
    </rPh>
    <rPh sb="360" eb="362">
      <t>セツゾク</t>
    </rPh>
    <rPh sb="362" eb="364">
      <t>ソクシン</t>
    </rPh>
    <rPh sb="367" eb="369">
      <t>セツゾク</t>
    </rPh>
    <rPh sb="369" eb="371">
      <t>コスウ</t>
    </rPh>
    <rPh sb="372" eb="374">
      <t>ゾウカ</t>
    </rPh>
    <rPh sb="376" eb="378">
      <t>イッポウ</t>
    </rPh>
    <rPh sb="380" eb="382">
      <t>チイキ</t>
    </rPh>
    <rPh sb="382" eb="384">
      <t>ジンコウ</t>
    </rPh>
    <rPh sb="384" eb="385">
      <t>ゲン</t>
    </rPh>
    <rPh sb="388" eb="390">
      <t>シヨウ</t>
    </rPh>
    <rPh sb="390" eb="392">
      <t>ジンコウ</t>
    </rPh>
    <rPh sb="392" eb="394">
      <t>ゲンショウ</t>
    </rPh>
    <rPh sb="395" eb="398">
      <t>ゼンネンド</t>
    </rPh>
    <rPh sb="408" eb="410">
      <t>テイカ</t>
    </rPh>
    <rPh sb="413" eb="416">
      <t>スイセンカ</t>
    </rPh>
    <rPh sb="416" eb="417">
      <t>リツ</t>
    </rPh>
    <rPh sb="418" eb="420">
      <t>テイカ</t>
    </rPh>
    <rPh sb="421" eb="424">
      <t>シヨウリョウ</t>
    </rPh>
    <rPh sb="425" eb="427">
      <t>ゲンシュウ</t>
    </rPh>
    <phoneticPr fontId="1"/>
  </si>
  <si>
    <t>　前年度と比較し、総費用は減少したが、地域整備交付金の減額及び使用料収入の伸び悩み等により総収入も減少し、全体的な指標は若干低下している。
　依然として汚水処理費を使用料では賄いきれず、基準外繰入金により補填している状況であり、効率的な事業運営が求められている。
　今後、本年度策定した最適整備構想及び機能診断結果に基づき、処理施設の統合及び公共下水道への接続など維持管理費削減に有効な対策を検討し機能保全対策をまとめ、計画的な修繕により支出を削減し効率的な事業運営をおこなっていく。また、公営企業会計の適用に取り組み、大規模改修時の財源や投資額を的確に把握し、使用料収入による持続的な運営を目指していく。</t>
    <rPh sb="9" eb="12">
      <t>ソウヒヨウ</t>
    </rPh>
    <rPh sb="13" eb="15">
      <t>ゲンショウ</t>
    </rPh>
    <rPh sb="27" eb="29">
      <t>ゲンガク</t>
    </rPh>
    <rPh sb="29" eb="30">
      <t>オヨ</t>
    </rPh>
    <rPh sb="31" eb="34">
      <t>シヨウリョウ</t>
    </rPh>
    <rPh sb="34" eb="36">
      <t>シュウニュウ</t>
    </rPh>
    <rPh sb="37" eb="38">
      <t>ノ</t>
    </rPh>
    <rPh sb="39" eb="40">
      <t>ナヤ</t>
    </rPh>
    <rPh sb="41" eb="42">
      <t>トウ</t>
    </rPh>
    <rPh sb="45" eb="48">
      <t>ソウシュウニュウ</t>
    </rPh>
    <rPh sb="49" eb="51">
      <t>ゲンショウ</t>
    </rPh>
    <rPh sb="53" eb="56">
      <t>ゼンタイテキ</t>
    </rPh>
    <rPh sb="57" eb="59">
      <t>シヒョウ</t>
    </rPh>
    <rPh sb="60" eb="62">
      <t>ジャッカン</t>
    </rPh>
    <rPh sb="62" eb="64">
      <t>テイカ</t>
    </rPh>
    <rPh sb="71" eb="73">
      <t>イゼン</t>
    </rPh>
    <rPh sb="76" eb="78">
      <t>オスイ</t>
    </rPh>
    <rPh sb="78" eb="80">
      <t>ショリ</t>
    </rPh>
    <rPh sb="80" eb="81">
      <t>ヒ</t>
    </rPh>
    <rPh sb="82" eb="85">
      <t>シヨウリョウ</t>
    </rPh>
    <rPh sb="87" eb="88">
      <t>マカナ</t>
    </rPh>
    <rPh sb="93" eb="95">
      <t>キジュン</t>
    </rPh>
    <rPh sb="95" eb="96">
      <t>ガイ</t>
    </rPh>
    <rPh sb="96" eb="98">
      <t>クリイレ</t>
    </rPh>
    <rPh sb="98" eb="99">
      <t>キン</t>
    </rPh>
    <rPh sb="102" eb="104">
      <t>ホテン</t>
    </rPh>
    <rPh sb="108" eb="110">
      <t>ジョウキョウ</t>
    </rPh>
    <rPh sb="114" eb="117">
      <t>コウリツテキ</t>
    </rPh>
    <rPh sb="118" eb="120">
      <t>ジギョウ</t>
    </rPh>
    <rPh sb="120" eb="122">
      <t>ウンエイ</t>
    </rPh>
    <rPh sb="123" eb="124">
      <t>モト</t>
    </rPh>
    <rPh sb="133" eb="135">
      <t>コンゴ</t>
    </rPh>
    <rPh sb="136" eb="139">
      <t>ホンネンド</t>
    </rPh>
    <rPh sb="139" eb="141">
      <t>サクテイ</t>
    </rPh>
    <rPh sb="143" eb="149">
      <t>サイテキセイビコウソウ</t>
    </rPh>
    <rPh sb="149" eb="150">
      <t>オヨ</t>
    </rPh>
    <rPh sb="151" eb="153">
      <t>キノウ</t>
    </rPh>
    <rPh sb="153" eb="155">
      <t>シンダン</t>
    </rPh>
    <rPh sb="155" eb="157">
      <t>ケッカ</t>
    </rPh>
    <rPh sb="158" eb="159">
      <t>モト</t>
    </rPh>
    <rPh sb="162" eb="164">
      <t>ショリ</t>
    </rPh>
    <rPh sb="164" eb="166">
      <t>シセツ</t>
    </rPh>
    <rPh sb="167" eb="169">
      <t>トウゴウ</t>
    </rPh>
    <rPh sb="169" eb="170">
      <t>オヨ</t>
    </rPh>
    <rPh sb="171" eb="173">
      <t>コウキョウ</t>
    </rPh>
    <rPh sb="173" eb="176">
      <t>ゲスイドウ</t>
    </rPh>
    <rPh sb="178" eb="180">
      <t>セツゾク</t>
    </rPh>
    <rPh sb="187" eb="189">
      <t>サクゲン</t>
    </rPh>
    <rPh sb="190" eb="192">
      <t>ユウコウ</t>
    </rPh>
    <rPh sb="193" eb="195">
      <t>タイサク</t>
    </rPh>
    <rPh sb="196" eb="198">
      <t>ケントウ</t>
    </rPh>
    <rPh sb="199" eb="201">
      <t>キノウ</t>
    </rPh>
    <rPh sb="201" eb="203">
      <t>ホゼン</t>
    </rPh>
    <rPh sb="203" eb="205">
      <t>タイサク</t>
    </rPh>
    <rPh sb="210" eb="213">
      <t>ケイカクテキ</t>
    </rPh>
    <rPh sb="214" eb="216">
      <t>シュウゼン</t>
    </rPh>
    <rPh sb="219" eb="221">
      <t>シシュツ</t>
    </rPh>
    <rPh sb="222" eb="224">
      <t>サクゲン</t>
    </rPh>
    <rPh sb="245" eb="247">
      <t>コウエイ</t>
    </rPh>
    <rPh sb="247" eb="249">
      <t>キギョウ</t>
    </rPh>
    <rPh sb="249" eb="251">
      <t>カイケイ</t>
    </rPh>
    <rPh sb="252" eb="254">
      <t>テキヨウ</t>
    </rPh>
    <rPh sb="255" eb="256">
      <t>ト</t>
    </rPh>
    <rPh sb="257" eb="258">
      <t>クミ</t>
    </rPh>
    <rPh sb="260" eb="263">
      <t>ダイキボ</t>
    </rPh>
    <rPh sb="263" eb="266">
      <t>カイシュウジ</t>
    </rPh>
    <rPh sb="267" eb="269">
      <t>ザイゲン</t>
    </rPh>
    <rPh sb="270" eb="273">
      <t>トウシガク</t>
    </rPh>
    <rPh sb="274" eb="276">
      <t>テキカク</t>
    </rPh>
    <rPh sb="277" eb="279">
      <t>ハアク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</si>
</sst>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5.e-002</c:v>
                </c:pt>
                <c:pt idx="3">
                  <c:v>0.44</c:v>
                </c:pt>
                <c:pt idx="4">
                  <c:v>4.e-002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64.09</c:v>
                </c:pt>
                <c:pt idx="1">
                  <c:v>67.930000000000007</c:v>
                </c:pt>
                <c:pt idx="2">
                  <c:v>67.23</c:v>
                </c:pt>
                <c:pt idx="3">
                  <c:v>68.78</c:v>
                </c:pt>
                <c:pt idx="4">
                  <c:v>65.14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53.24</c:v>
                </c:pt>
                <c:pt idx="1">
                  <c:v>52.31</c:v>
                </c:pt>
                <c:pt idx="2">
                  <c:v>56</c:v>
                </c:pt>
                <c:pt idx="3">
                  <c:v>56.01</c:v>
                </c:pt>
                <c:pt idx="4">
                  <c:v>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82.85</c:v>
                </c:pt>
                <c:pt idx="1">
                  <c:v>82.08</c:v>
                </c:pt>
                <c:pt idx="2">
                  <c:v>83.64</c:v>
                </c:pt>
                <c:pt idx="3">
                  <c:v>84.18</c:v>
                </c:pt>
                <c:pt idx="4">
                  <c:v>83.79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84.07</c:v>
                </c:pt>
                <c:pt idx="1">
                  <c:v>84.32</c:v>
                </c:pt>
                <c:pt idx="2">
                  <c:v>89.51</c:v>
                </c:pt>
                <c:pt idx="3">
                  <c:v>89.77</c:v>
                </c:pt>
                <c:pt idx="4">
                  <c:v>90.04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74.97</c:v>
                </c:pt>
                <c:pt idx="1">
                  <c:v>77.5</c:v>
                </c:pt>
                <c:pt idx="2">
                  <c:v>78.86</c:v>
                </c:pt>
                <c:pt idx="3">
                  <c:v>78.02</c:v>
                </c:pt>
                <c:pt idx="4">
                  <c:v>76.02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1044.8</c:v>
                </c:pt>
                <c:pt idx="1">
                  <c:v>1081.8</c:v>
                </c:pt>
                <c:pt idx="2">
                  <c:v>685.34</c:v>
                </c:pt>
                <c:pt idx="3">
                  <c:v>684.74</c:v>
                </c:pt>
                <c:pt idx="4">
                  <c:v>654.91999999999996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66.63</c:v>
                </c:pt>
                <c:pt idx="1">
                  <c:v>68.64</c:v>
                </c:pt>
                <c:pt idx="2">
                  <c:v>66.64</c:v>
                </c:pt>
                <c:pt idx="3">
                  <c:v>61.2</c:v>
                </c:pt>
                <c:pt idx="4">
                  <c:v>63.97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50.82</c:v>
                </c:pt>
                <c:pt idx="1">
                  <c:v>52.19</c:v>
                </c:pt>
                <c:pt idx="2">
                  <c:v>59.83</c:v>
                </c:pt>
                <c:pt idx="3">
                  <c:v>65.33</c:v>
                </c:pt>
                <c:pt idx="4">
                  <c:v>65.39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233.6</c:v>
                </c:pt>
                <c:pt idx="1">
                  <c:v>215.32</c:v>
                </c:pt>
                <c:pt idx="2">
                  <c:v>224.74</c:v>
                </c:pt>
                <c:pt idx="3">
                  <c:v>242.83</c:v>
                </c:pt>
                <c:pt idx="4">
                  <c:v>244.93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300.52</c:v>
                </c:pt>
                <c:pt idx="1">
                  <c:v>296.14</c:v>
                </c:pt>
                <c:pt idx="2">
                  <c:v>246.66</c:v>
                </c:pt>
                <c:pt idx="3">
                  <c:v>227.43</c:v>
                </c:pt>
                <c:pt idx="4">
                  <c:v>230.88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2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R52" zoomScale="85" zoomScaleNormal="85"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埼玉県　熊谷市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197731</v>
      </c>
      <c r="AM8" s="22"/>
      <c r="AN8" s="22"/>
      <c r="AO8" s="22"/>
      <c r="AP8" s="22"/>
      <c r="AQ8" s="22"/>
      <c r="AR8" s="22"/>
      <c r="AS8" s="22"/>
      <c r="AT8" s="7">
        <f>データ!T6</f>
        <v>159.82</v>
      </c>
      <c r="AU8" s="7"/>
      <c r="AV8" s="7"/>
      <c r="AW8" s="7"/>
      <c r="AX8" s="7"/>
      <c r="AY8" s="7"/>
      <c r="AZ8" s="7"/>
      <c r="BA8" s="7"/>
      <c r="BB8" s="7">
        <f>データ!U6</f>
        <v>1237.21</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4.8099999999999996</v>
      </c>
      <c r="Q10" s="7"/>
      <c r="R10" s="7"/>
      <c r="S10" s="7"/>
      <c r="T10" s="7"/>
      <c r="U10" s="7"/>
      <c r="V10" s="7"/>
      <c r="W10" s="7">
        <f>データ!Q6</f>
        <v>100</v>
      </c>
      <c r="X10" s="7"/>
      <c r="Y10" s="7"/>
      <c r="Z10" s="7"/>
      <c r="AA10" s="7"/>
      <c r="AB10" s="7"/>
      <c r="AC10" s="7"/>
      <c r="AD10" s="22">
        <f>データ!R6</f>
        <v>4100</v>
      </c>
      <c r="AE10" s="22"/>
      <c r="AF10" s="22"/>
      <c r="AG10" s="22"/>
      <c r="AH10" s="22"/>
      <c r="AI10" s="22"/>
      <c r="AJ10" s="22"/>
      <c r="AK10" s="2"/>
      <c r="AL10" s="22">
        <f>データ!V6</f>
        <v>9488</v>
      </c>
      <c r="AM10" s="22"/>
      <c r="AN10" s="22"/>
      <c r="AO10" s="22"/>
      <c r="AP10" s="22"/>
      <c r="AQ10" s="22"/>
      <c r="AR10" s="22"/>
      <c r="AS10" s="22"/>
      <c r="AT10" s="7">
        <f>データ!W6</f>
        <v>4.71</v>
      </c>
      <c r="AU10" s="7"/>
      <c r="AV10" s="7"/>
      <c r="AW10" s="7"/>
      <c r="AX10" s="7"/>
      <c r="AY10" s="7"/>
      <c r="AZ10" s="7"/>
      <c r="BA10" s="7"/>
      <c r="BB10" s="7">
        <f>データ!X6</f>
        <v>2014.44</v>
      </c>
      <c r="BC10" s="7"/>
      <c r="BD10" s="7"/>
      <c r="BE10" s="7"/>
      <c r="BF10" s="7"/>
      <c r="BG10" s="7"/>
      <c r="BH10" s="7"/>
      <c r="BI10" s="7"/>
      <c r="BJ10" s="2"/>
      <c r="BK10" s="2"/>
      <c r="BL10" s="30" t="s">
        <v>40</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109</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44</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110</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idden="1">
      <c r="B85" s="12" t="s">
        <v>47</v>
      </c>
      <c r="C85" s="12"/>
      <c r="D85" s="12"/>
      <c r="E85" s="12" t="s">
        <v>48</v>
      </c>
      <c r="F85" s="12" t="s">
        <v>50</v>
      </c>
      <c r="G85" s="12" t="s">
        <v>51</v>
      </c>
      <c r="H85" s="12" t="s">
        <v>45</v>
      </c>
      <c r="I85" s="12" t="s">
        <v>12</v>
      </c>
      <c r="J85" s="12" t="s">
        <v>52</v>
      </c>
      <c r="K85" s="12" t="s">
        <v>53</v>
      </c>
      <c r="L85" s="12" t="s">
        <v>35</v>
      </c>
      <c r="M85" s="12" t="s">
        <v>39</v>
      </c>
      <c r="N85" s="12" t="s">
        <v>54</v>
      </c>
      <c r="O85" s="12" t="s">
        <v>55</v>
      </c>
    </row>
    <row r="86" spans="1:78" hidden="1">
      <c r="B86" s="12"/>
      <c r="C86" s="12"/>
      <c r="D86" s="12"/>
      <c r="E86" s="12" t="str">
        <f>データ!AI6</f>
        <v/>
      </c>
      <c r="F86" s="12" t="s">
        <v>42</v>
      </c>
      <c r="G86" s="12" t="s">
        <v>42</v>
      </c>
      <c r="H86" s="12" t="str">
        <f>データ!BP6</f>
        <v>【747.76】</v>
      </c>
      <c r="I86" s="12" t="str">
        <f>データ!CA6</f>
        <v>【59.51】</v>
      </c>
      <c r="J86" s="12" t="str">
        <f>データ!CL6</f>
        <v>【261.46】</v>
      </c>
      <c r="K86" s="12" t="str">
        <f>データ!CW6</f>
        <v>【52.23】</v>
      </c>
      <c r="L86" s="12" t="str">
        <f>データ!DH6</f>
        <v>【85.82】</v>
      </c>
      <c r="M86" s="12" t="s">
        <v>42</v>
      </c>
      <c r="N86" s="12" t="s">
        <v>42</v>
      </c>
      <c r="O86" s="12" t="str">
        <f>データ!EO6</f>
        <v>【0.02】</v>
      </c>
    </row>
  </sheetData>
  <sheetProtection algorithmName="SHA-512" hashValue="qj1wmJWvo5EDrZg6hX+bBdLIXlK41vpVqyI73P/7GL61zovNf6ecOlGyo9ADUfdO5RocXZqR8PfjErnVgtXNCg==" saltValue="qenpXLHhHXw3k2jUpdWq0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36</v>
      </c>
      <c r="C3" s="62" t="s">
        <v>61</v>
      </c>
      <c r="D3" s="62" t="s">
        <v>62</v>
      </c>
      <c r="E3" s="62" t="s">
        <v>7</v>
      </c>
      <c r="F3" s="62" t="s">
        <v>6</v>
      </c>
      <c r="G3" s="62" t="s">
        <v>25</v>
      </c>
      <c r="H3" s="68" t="s">
        <v>58</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63</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49</v>
      </c>
      <c r="AK4" s="80"/>
      <c r="AL4" s="80"/>
      <c r="AM4" s="80"/>
      <c r="AN4" s="80"/>
      <c r="AO4" s="80"/>
      <c r="AP4" s="80"/>
      <c r="AQ4" s="80"/>
      <c r="AR4" s="80"/>
      <c r="AS4" s="80"/>
      <c r="AT4" s="80"/>
      <c r="AU4" s="80" t="s">
        <v>30</v>
      </c>
      <c r="AV4" s="80"/>
      <c r="AW4" s="80"/>
      <c r="AX4" s="80"/>
      <c r="AY4" s="80"/>
      <c r="AZ4" s="80"/>
      <c r="BA4" s="80"/>
      <c r="BB4" s="80"/>
      <c r="BC4" s="80"/>
      <c r="BD4" s="80"/>
      <c r="BE4" s="80"/>
      <c r="BF4" s="80" t="s">
        <v>65</v>
      </c>
      <c r="BG4" s="80"/>
      <c r="BH4" s="80"/>
      <c r="BI4" s="80"/>
      <c r="BJ4" s="80"/>
      <c r="BK4" s="80"/>
      <c r="BL4" s="80"/>
      <c r="BM4" s="80"/>
      <c r="BN4" s="80"/>
      <c r="BO4" s="80"/>
      <c r="BP4" s="80"/>
      <c r="BQ4" s="80" t="s">
        <v>16</v>
      </c>
      <c r="BR4" s="80"/>
      <c r="BS4" s="80"/>
      <c r="BT4" s="80"/>
      <c r="BU4" s="80"/>
      <c r="BV4" s="80"/>
      <c r="BW4" s="80"/>
      <c r="BX4" s="80"/>
      <c r="BY4" s="80"/>
      <c r="BZ4" s="80"/>
      <c r="CA4" s="80"/>
      <c r="CB4" s="80" t="s">
        <v>64</v>
      </c>
      <c r="CC4" s="80"/>
      <c r="CD4" s="80"/>
      <c r="CE4" s="80"/>
      <c r="CF4" s="80"/>
      <c r="CG4" s="80"/>
      <c r="CH4" s="80"/>
      <c r="CI4" s="80"/>
      <c r="CJ4" s="80"/>
      <c r="CK4" s="80"/>
      <c r="CL4" s="80"/>
      <c r="CM4" s="80" t="s">
        <v>0</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60</v>
      </c>
      <c r="I5" s="70" t="s">
        <v>71</v>
      </c>
      <c r="J5" s="70" t="s">
        <v>72</v>
      </c>
      <c r="K5" s="70" t="s">
        <v>73</v>
      </c>
      <c r="L5" s="70" t="s">
        <v>74</v>
      </c>
      <c r="M5" s="70" t="s">
        <v>8</v>
      </c>
      <c r="N5" s="70" t="s">
        <v>75</v>
      </c>
      <c r="O5" s="70" t="s">
        <v>76</v>
      </c>
      <c r="P5" s="70" t="s">
        <v>77</v>
      </c>
      <c r="Q5" s="70" t="s">
        <v>78</v>
      </c>
      <c r="R5" s="70" t="s">
        <v>79</v>
      </c>
      <c r="S5" s="70" t="s">
        <v>80</v>
      </c>
      <c r="T5" s="70" t="s">
        <v>81</v>
      </c>
      <c r="U5" s="70" t="s">
        <v>1</v>
      </c>
      <c r="V5" s="70" t="s">
        <v>3</v>
      </c>
      <c r="W5" s="70" t="s">
        <v>82</v>
      </c>
      <c r="X5" s="70" t="s">
        <v>83</v>
      </c>
      <c r="Y5" s="70" t="s">
        <v>84</v>
      </c>
      <c r="Z5" s="70" t="s">
        <v>85</v>
      </c>
      <c r="AA5" s="70" t="s">
        <v>86</v>
      </c>
      <c r="AB5" s="70" t="s">
        <v>87</v>
      </c>
      <c r="AC5" s="70" t="s">
        <v>88</v>
      </c>
      <c r="AD5" s="70" t="s">
        <v>89</v>
      </c>
      <c r="AE5" s="70" t="s">
        <v>91</v>
      </c>
      <c r="AF5" s="70" t="s">
        <v>92</v>
      </c>
      <c r="AG5" s="70" t="s">
        <v>93</v>
      </c>
      <c r="AH5" s="70" t="s">
        <v>94</v>
      </c>
      <c r="AI5" s="70" t="s">
        <v>47</v>
      </c>
      <c r="AJ5" s="70" t="s">
        <v>84</v>
      </c>
      <c r="AK5" s="70" t="s">
        <v>85</v>
      </c>
      <c r="AL5" s="70" t="s">
        <v>86</v>
      </c>
      <c r="AM5" s="70" t="s">
        <v>87</v>
      </c>
      <c r="AN5" s="70" t="s">
        <v>88</v>
      </c>
      <c r="AO5" s="70" t="s">
        <v>89</v>
      </c>
      <c r="AP5" s="70" t="s">
        <v>91</v>
      </c>
      <c r="AQ5" s="70" t="s">
        <v>92</v>
      </c>
      <c r="AR5" s="70" t="s">
        <v>93</v>
      </c>
      <c r="AS5" s="70" t="s">
        <v>94</v>
      </c>
      <c r="AT5" s="70" t="s">
        <v>90</v>
      </c>
      <c r="AU5" s="70" t="s">
        <v>84</v>
      </c>
      <c r="AV5" s="70" t="s">
        <v>85</v>
      </c>
      <c r="AW5" s="70" t="s">
        <v>86</v>
      </c>
      <c r="AX5" s="70" t="s">
        <v>87</v>
      </c>
      <c r="AY5" s="70" t="s">
        <v>88</v>
      </c>
      <c r="AZ5" s="70" t="s">
        <v>89</v>
      </c>
      <c r="BA5" s="70" t="s">
        <v>91</v>
      </c>
      <c r="BB5" s="70" t="s">
        <v>92</v>
      </c>
      <c r="BC5" s="70" t="s">
        <v>93</v>
      </c>
      <c r="BD5" s="70" t="s">
        <v>94</v>
      </c>
      <c r="BE5" s="70" t="s">
        <v>90</v>
      </c>
      <c r="BF5" s="70" t="s">
        <v>84</v>
      </c>
      <c r="BG5" s="70" t="s">
        <v>85</v>
      </c>
      <c r="BH5" s="70" t="s">
        <v>86</v>
      </c>
      <c r="BI5" s="70" t="s">
        <v>87</v>
      </c>
      <c r="BJ5" s="70" t="s">
        <v>88</v>
      </c>
      <c r="BK5" s="70" t="s">
        <v>89</v>
      </c>
      <c r="BL5" s="70" t="s">
        <v>91</v>
      </c>
      <c r="BM5" s="70" t="s">
        <v>92</v>
      </c>
      <c r="BN5" s="70" t="s">
        <v>93</v>
      </c>
      <c r="BO5" s="70" t="s">
        <v>94</v>
      </c>
      <c r="BP5" s="70" t="s">
        <v>90</v>
      </c>
      <c r="BQ5" s="70" t="s">
        <v>84</v>
      </c>
      <c r="BR5" s="70" t="s">
        <v>85</v>
      </c>
      <c r="BS5" s="70" t="s">
        <v>86</v>
      </c>
      <c r="BT5" s="70" t="s">
        <v>87</v>
      </c>
      <c r="BU5" s="70" t="s">
        <v>88</v>
      </c>
      <c r="BV5" s="70" t="s">
        <v>89</v>
      </c>
      <c r="BW5" s="70" t="s">
        <v>91</v>
      </c>
      <c r="BX5" s="70" t="s">
        <v>92</v>
      </c>
      <c r="BY5" s="70" t="s">
        <v>93</v>
      </c>
      <c r="BZ5" s="70" t="s">
        <v>94</v>
      </c>
      <c r="CA5" s="70" t="s">
        <v>90</v>
      </c>
      <c r="CB5" s="70" t="s">
        <v>84</v>
      </c>
      <c r="CC5" s="70" t="s">
        <v>85</v>
      </c>
      <c r="CD5" s="70" t="s">
        <v>86</v>
      </c>
      <c r="CE5" s="70" t="s">
        <v>87</v>
      </c>
      <c r="CF5" s="70" t="s">
        <v>88</v>
      </c>
      <c r="CG5" s="70" t="s">
        <v>89</v>
      </c>
      <c r="CH5" s="70" t="s">
        <v>91</v>
      </c>
      <c r="CI5" s="70" t="s">
        <v>92</v>
      </c>
      <c r="CJ5" s="70" t="s">
        <v>93</v>
      </c>
      <c r="CK5" s="70" t="s">
        <v>94</v>
      </c>
      <c r="CL5" s="70" t="s">
        <v>90</v>
      </c>
      <c r="CM5" s="70" t="s">
        <v>84</v>
      </c>
      <c r="CN5" s="70" t="s">
        <v>85</v>
      </c>
      <c r="CO5" s="70" t="s">
        <v>86</v>
      </c>
      <c r="CP5" s="70" t="s">
        <v>87</v>
      </c>
      <c r="CQ5" s="70" t="s">
        <v>88</v>
      </c>
      <c r="CR5" s="70" t="s">
        <v>89</v>
      </c>
      <c r="CS5" s="70" t="s">
        <v>91</v>
      </c>
      <c r="CT5" s="70" t="s">
        <v>92</v>
      </c>
      <c r="CU5" s="70" t="s">
        <v>93</v>
      </c>
      <c r="CV5" s="70" t="s">
        <v>94</v>
      </c>
      <c r="CW5" s="70" t="s">
        <v>90</v>
      </c>
      <c r="CX5" s="70" t="s">
        <v>84</v>
      </c>
      <c r="CY5" s="70" t="s">
        <v>85</v>
      </c>
      <c r="CZ5" s="70" t="s">
        <v>86</v>
      </c>
      <c r="DA5" s="70" t="s">
        <v>87</v>
      </c>
      <c r="DB5" s="70" t="s">
        <v>88</v>
      </c>
      <c r="DC5" s="70" t="s">
        <v>89</v>
      </c>
      <c r="DD5" s="70" t="s">
        <v>91</v>
      </c>
      <c r="DE5" s="70" t="s">
        <v>92</v>
      </c>
      <c r="DF5" s="70" t="s">
        <v>93</v>
      </c>
      <c r="DG5" s="70" t="s">
        <v>94</v>
      </c>
      <c r="DH5" s="70" t="s">
        <v>90</v>
      </c>
      <c r="DI5" s="70" t="s">
        <v>84</v>
      </c>
      <c r="DJ5" s="70" t="s">
        <v>85</v>
      </c>
      <c r="DK5" s="70" t="s">
        <v>86</v>
      </c>
      <c r="DL5" s="70" t="s">
        <v>87</v>
      </c>
      <c r="DM5" s="70" t="s">
        <v>88</v>
      </c>
      <c r="DN5" s="70" t="s">
        <v>89</v>
      </c>
      <c r="DO5" s="70" t="s">
        <v>91</v>
      </c>
      <c r="DP5" s="70" t="s">
        <v>92</v>
      </c>
      <c r="DQ5" s="70" t="s">
        <v>93</v>
      </c>
      <c r="DR5" s="70" t="s">
        <v>94</v>
      </c>
      <c r="DS5" s="70" t="s">
        <v>90</v>
      </c>
      <c r="DT5" s="70" t="s">
        <v>84</v>
      </c>
      <c r="DU5" s="70" t="s">
        <v>85</v>
      </c>
      <c r="DV5" s="70" t="s">
        <v>86</v>
      </c>
      <c r="DW5" s="70" t="s">
        <v>87</v>
      </c>
      <c r="DX5" s="70" t="s">
        <v>88</v>
      </c>
      <c r="DY5" s="70" t="s">
        <v>89</v>
      </c>
      <c r="DZ5" s="70" t="s">
        <v>91</v>
      </c>
      <c r="EA5" s="70" t="s">
        <v>92</v>
      </c>
      <c r="EB5" s="70" t="s">
        <v>93</v>
      </c>
      <c r="EC5" s="70" t="s">
        <v>94</v>
      </c>
      <c r="ED5" s="70" t="s">
        <v>90</v>
      </c>
      <c r="EE5" s="70" t="s">
        <v>84</v>
      </c>
      <c r="EF5" s="70" t="s">
        <v>85</v>
      </c>
      <c r="EG5" s="70" t="s">
        <v>86</v>
      </c>
      <c r="EH5" s="70" t="s">
        <v>87</v>
      </c>
      <c r="EI5" s="70" t="s">
        <v>88</v>
      </c>
      <c r="EJ5" s="70" t="s">
        <v>89</v>
      </c>
      <c r="EK5" s="70" t="s">
        <v>91</v>
      </c>
      <c r="EL5" s="70" t="s">
        <v>92</v>
      </c>
      <c r="EM5" s="70" t="s">
        <v>93</v>
      </c>
      <c r="EN5" s="70" t="s">
        <v>94</v>
      </c>
      <c r="EO5" s="70" t="s">
        <v>90</v>
      </c>
    </row>
    <row r="6" spans="1:145" s="59" customFormat="1">
      <c r="A6" s="60" t="s">
        <v>95</v>
      </c>
      <c r="B6" s="65">
        <f t="shared" ref="B6:X6" si="1">B7</f>
        <v>2018</v>
      </c>
      <c r="C6" s="65">
        <f t="shared" si="1"/>
        <v>112020</v>
      </c>
      <c r="D6" s="65">
        <f t="shared" si="1"/>
        <v>47</v>
      </c>
      <c r="E6" s="65">
        <f t="shared" si="1"/>
        <v>17</v>
      </c>
      <c r="F6" s="65">
        <f t="shared" si="1"/>
        <v>5</v>
      </c>
      <c r="G6" s="65">
        <f t="shared" si="1"/>
        <v>0</v>
      </c>
      <c r="H6" s="65" t="str">
        <f t="shared" si="1"/>
        <v>埼玉県　熊谷市</v>
      </c>
      <c r="I6" s="65" t="str">
        <f t="shared" si="1"/>
        <v>法非適用</v>
      </c>
      <c r="J6" s="65" t="str">
        <f t="shared" si="1"/>
        <v>下水道事業</v>
      </c>
      <c r="K6" s="65" t="str">
        <f t="shared" si="1"/>
        <v>農業集落排水</v>
      </c>
      <c r="L6" s="65" t="str">
        <f t="shared" si="1"/>
        <v>F1</v>
      </c>
      <c r="M6" s="65" t="str">
        <f t="shared" si="1"/>
        <v>非設置</v>
      </c>
      <c r="N6" s="73" t="str">
        <f t="shared" si="1"/>
        <v>-</v>
      </c>
      <c r="O6" s="73" t="str">
        <f t="shared" si="1"/>
        <v>該当数値なし</v>
      </c>
      <c r="P6" s="73">
        <f t="shared" si="1"/>
        <v>4.8099999999999996</v>
      </c>
      <c r="Q6" s="73">
        <f t="shared" si="1"/>
        <v>100</v>
      </c>
      <c r="R6" s="73">
        <f t="shared" si="1"/>
        <v>4100</v>
      </c>
      <c r="S6" s="73">
        <f t="shared" si="1"/>
        <v>197731</v>
      </c>
      <c r="T6" s="73">
        <f t="shared" si="1"/>
        <v>159.82</v>
      </c>
      <c r="U6" s="73">
        <f t="shared" si="1"/>
        <v>1237.21</v>
      </c>
      <c r="V6" s="73">
        <f t="shared" si="1"/>
        <v>9488</v>
      </c>
      <c r="W6" s="73">
        <f t="shared" si="1"/>
        <v>4.71</v>
      </c>
      <c r="X6" s="73">
        <f t="shared" si="1"/>
        <v>2014.44</v>
      </c>
      <c r="Y6" s="81">
        <f t="shared" ref="Y6:AH6" si="2">IF(Y7="",NA(),Y7)</f>
        <v>74.97</v>
      </c>
      <c r="Z6" s="81">
        <f t="shared" si="2"/>
        <v>77.5</v>
      </c>
      <c r="AA6" s="81">
        <f t="shared" si="2"/>
        <v>78.86</v>
      </c>
      <c r="AB6" s="81">
        <f t="shared" si="2"/>
        <v>78.02</v>
      </c>
      <c r="AC6" s="81">
        <f t="shared" si="2"/>
        <v>76.02</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73">
        <f t="shared" ref="BF6:BO6" si="5">IF(BF7="",NA(),BF7)</f>
        <v>0</v>
      </c>
      <c r="BG6" s="73">
        <f t="shared" si="5"/>
        <v>0</v>
      </c>
      <c r="BH6" s="73">
        <f t="shared" si="5"/>
        <v>0</v>
      </c>
      <c r="BI6" s="73">
        <f t="shared" si="5"/>
        <v>0</v>
      </c>
      <c r="BJ6" s="73">
        <f t="shared" si="5"/>
        <v>0</v>
      </c>
      <c r="BK6" s="81">
        <f t="shared" si="5"/>
        <v>1044.8</v>
      </c>
      <c r="BL6" s="81">
        <f t="shared" si="5"/>
        <v>1081.8</v>
      </c>
      <c r="BM6" s="81">
        <f t="shared" si="5"/>
        <v>685.34</v>
      </c>
      <c r="BN6" s="81">
        <f t="shared" si="5"/>
        <v>684.74</v>
      </c>
      <c r="BO6" s="81">
        <f t="shared" si="5"/>
        <v>654.91999999999996</v>
      </c>
      <c r="BP6" s="73" t="str">
        <f>IF(BP7="","",IF(BP7="-","【-】","【"&amp;SUBSTITUTE(TEXT(BP7,"#,##0.00"),"-","△")&amp;"】"))</f>
        <v>【747.76】</v>
      </c>
      <c r="BQ6" s="81">
        <f t="shared" ref="BQ6:BZ6" si="6">IF(BQ7="",NA(),BQ7)</f>
        <v>66.63</v>
      </c>
      <c r="BR6" s="81">
        <f t="shared" si="6"/>
        <v>68.64</v>
      </c>
      <c r="BS6" s="81">
        <f t="shared" si="6"/>
        <v>66.64</v>
      </c>
      <c r="BT6" s="81">
        <f t="shared" si="6"/>
        <v>61.2</v>
      </c>
      <c r="BU6" s="81">
        <f t="shared" si="6"/>
        <v>63.97</v>
      </c>
      <c r="BV6" s="81">
        <f t="shared" si="6"/>
        <v>50.82</v>
      </c>
      <c r="BW6" s="81">
        <f t="shared" si="6"/>
        <v>52.19</v>
      </c>
      <c r="BX6" s="81">
        <f t="shared" si="6"/>
        <v>59.83</v>
      </c>
      <c r="BY6" s="81">
        <f t="shared" si="6"/>
        <v>65.33</v>
      </c>
      <c r="BZ6" s="81">
        <f t="shared" si="6"/>
        <v>65.39</v>
      </c>
      <c r="CA6" s="73" t="str">
        <f>IF(CA7="","",IF(CA7="-","【-】","【"&amp;SUBSTITUTE(TEXT(CA7,"#,##0.00"),"-","△")&amp;"】"))</f>
        <v>【59.51】</v>
      </c>
      <c r="CB6" s="81">
        <f t="shared" ref="CB6:CK6" si="7">IF(CB7="",NA(),CB7)</f>
        <v>233.6</v>
      </c>
      <c r="CC6" s="81">
        <f t="shared" si="7"/>
        <v>215.32</v>
      </c>
      <c r="CD6" s="81">
        <f t="shared" si="7"/>
        <v>224.74</v>
      </c>
      <c r="CE6" s="81">
        <f t="shared" si="7"/>
        <v>242.83</v>
      </c>
      <c r="CF6" s="81">
        <f t="shared" si="7"/>
        <v>244.93</v>
      </c>
      <c r="CG6" s="81">
        <f t="shared" si="7"/>
        <v>300.52</v>
      </c>
      <c r="CH6" s="81">
        <f t="shared" si="7"/>
        <v>296.14</v>
      </c>
      <c r="CI6" s="81">
        <f t="shared" si="7"/>
        <v>246.66</v>
      </c>
      <c r="CJ6" s="81">
        <f t="shared" si="7"/>
        <v>227.43</v>
      </c>
      <c r="CK6" s="81">
        <f t="shared" si="7"/>
        <v>230.88</v>
      </c>
      <c r="CL6" s="73" t="str">
        <f>IF(CL7="","",IF(CL7="-","【-】","【"&amp;SUBSTITUTE(TEXT(CL7,"#,##0.00"),"-","△")&amp;"】"))</f>
        <v>【261.46】</v>
      </c>
      <c r="CM6" s="81">
        <f t="shared" ref="CM6:CV6" si="8">IF(CM7="",NA(),CM7)</f>
        <v>64.09</v>
      </c>
      <c r="CN6" s="81">
        <f t="shared" si="8"/>
        <v>67.930000000000007</v>
      </c>
      <c r="CO6" s="81">
        <f t="shared" si="8"/>
        <v>67.23</v>
      </c>
      <c r="CP6" s="81">
        <f t="shared" si="8"/>
        <v>68.78</v>
      </c>
      <c r="CQ6" s="81">
        <f t="shared" si="8"/>
        <v>65.14</v>
      </c>
      <c r="CR6" s="81">
        <f t="shared" si="8"/>
        <v>53.24</v>
      </c>
      <c r="CS6" s="81">
        <f t="shared" si="8"/>
        <v>52.31</v>
      </c>
      <c r="CT6" s="81">
        <f t="shared" si="8"/>
        <v>56</v>
      </c>
      <c r="CU6" s="81">
        <f t="shared" si="8"/>
        <v>56.01</v>
      </c>
      <c r="CV6" s="81">
        <f t="shared" si="8"/>
        <v>56.72</v>
      </c>
      <c r="CW6" s="73" t="str">
        <f>IF(CW7="","",IF(CW7="-","【-】","【"&amp;SUBSTITUTE(TEXT(CW7,"#,##0.00"),"-","△")&amp;"】"))</f>
        <v>【52.23】</v>
      </c>
      <c r="CX6" s="81">
        <f t="shared" ref="CX6:DG6" si="9">IF(CX7="",NA(),CX7)</f>
        <v>82.85</v>
      </c>
      <c r="CY6" s="81">
        <f t="shared" si="9"/>
        <v>82.08</v>
      </c>
      <c r="CZ6" s="81">
        <f t="shared" si="9"/>
        <v>83.64</v>
      </c>
      <c r="DA6" s="81">
        <f t="shared" si="9"/>
        <v>84.18</v>
      </c>
      <c r="DB6" s="81">
        <f t="shared" si="9"/>
        <v>83.79</v>
      </c>
      <c r="DC6" s="81">
        <f t="shared" si="9"/>
        <v>84.07</v>
      </c>
      <c r="DD6" s="81">
        <f t="shared" si="9"/>
        <v>84.32</v>
      </c>
      <c r="DE6" s="81">
        <f t="shared" si="9"/>
        <v>89.51</v>
      </c>
      <c r="DF6" s="81">
        <f t="shared" si="9"/>
        <v>89.77</v>
      </c>
      <c r="DG6" s="81">
        <f t="shared" si="9"/>
        <v>90.04</v>
      </c>
      <c r="DH6" s="73" t="str">
        <f>IF(DH7="","",IF(DH7="-","【-】","【"&amp;SUBSTITUTE(TEXT(DH7,"#,##0.00"),"-","△")&amp;"】"))</f>
        <v>【85.82】</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2.e-002</v>
      </c>
      <c r="EK6" s="81">
        <f t="shared" si="12"/>
        <v>1.e-002</v>
      </c>
      <c r="EL6" s="81">
        <f t="shared" si="12"/>
        <v>5.e-002</v>
      </c>
      <c r="EM6" s="81">
        <f t="shared" si="12"/>
        <v>0.44</v>
      </c>
      <c r="EN6" s="81">
        <f t="shared" si="12"/>
        <v>4.e-002</v>
      </c>
      <c r="EO6" s="73" t="str">
        <f>IF(EO7="","",IF(EO7="-","【-】","【"&amp;SUBSTITUTE(TEXT(EO7,"#,##0.00"),"-","△")&amp;"】"))</f>
        <v>【0.02】</v>
      </c>
    </row>
    <row r="7" spans="1:145" s="59" customFormat="1">
      <c r="A7" s="60"/>
      <c r="B7" s="66">
        <v>2018</v>
      </c>
      <c r="C7" s="66">
        <v>112020</v>
      </c>
      <c r="D7" s="66">
        <v>47</v>
      </c>
      <c r="E7" s="66">
        <v>17</v>
      </c>
      <c r="F7" s="66">
        <v>5</v>
      </c>
      <c r="G7" s="66">
        <v>0</v>
      </c>
      <c r="H7" s="66" t="s">
        <v>96</v>
      </c>
      <c r="I7" s="66" t="s">
        <v>97</v>
      </c>
      <c r="J7" s="66" t="s">
        <v>98</v>
      </c>
      <c r="K7" s="66" t="s">
        <v>99</v>
      </c>
      <c r="L7" s="66" t="s">
        <v>100</v>
      </c>
      <c r="M7" s="66" t="s">
        <v>101</v>
      </c>
      <c r="N7" s="74" t="s">
        <v>42</v>
      </c>
      <c r="O7" s="74" t="s">
        <v>102</v>
      </c>
      <c r="P7" s="74">
        <v>4.8099999999999996</v>
      </c>
      <c r="Q7" s="74">
        <v>100</v>
      </c>
      <c r="R7" s="74">
        <v>4100</v>
      </c>
      <c r="S7" s="74">
        <v>197731</v>
      </c>
      <c r="T7" s="74">
        <v>159.82</v>
      </c>
      <c r="U7" s="74">
        <v>1237.21</v>
      </c>
      <c r="V7" s="74">
        <v>9488</v>
      </c>
      <c r="W7" s="74">
        <v>4.71</v>
      </c>
      <c r="X7" s="74">
        <v>2014.44</v>
      </c>
      <c r="Y7" s="74">
        <v>74.97</v>
      </c>
      <c r="Z7" s="74">
        <v>77.5</v>
      </c>
      <c r="AA7" s="74">
        <v>78.86</v>
      </c>
      <c r="AB7" s="74">
        <v>78.02</v>
      </c>
      <c r="AC7" s="74">
        <v>76.02</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0</v>
      </c>
      <c r="BG7" s="74">
        <v>0</v>
      </c>
      <c r="BH7" s="74">
        <v>0</v>
      </c>
      <c r="BI7" s="74">
        <v>0</v>
      </c>
      <c r="BJ7" s="74">
        <v>0</v>
      </c>
      <c r="BK7" s="74">
        <v>1044.8</v>
      </c>
      <c r="BL7" s="74">
        <v>1081.8</v>
      </c>
      <c r="BM7" s="74">
        <v>685.34</v>
      </c>
      <c r="BN7" s="74">
        <v>684.74</v>
      </c>
      <c r="BO7" s="74">
        <v>654.91999999999996</v>
      </c>
      <c r="BP7" s="74">
        <v>747.76</v>
      </c>
      <c r="BQ7" s="74">
        <v>66.63</v>
      </c>
      <c r="BR7" s="74">
        <v>68.64</v>
      </c>
      <c r="BS7" s="74">
        <v>66.64</v>
      </c>
      <c r="BT7" s="74">
        <v>61.2</v>
      </c>
      <c r="BU7" s="74">
        <v>63.97</v>
      </c>
      <c r="BV7" s="74">
        <v>50.82</v>
      </c>
      <c r="BW7" s="74">
        <v>52.19</v>
      </c>
      <c r="BX7" s="74">
        <v>59.83</v>
      </c>
      <c r="BY7" s="74">
        <v>65.33</v>
      </c>
      <c r="BZ7" s="74">
        <v>65.39</v>
      </c>
      <c r="CA7" s="74">
        <v>59.51</v>
      </c>
      <c r="CB7" s="74">
        <v>233.6</v>
      </c>
      <c r="CC7" s="74">
        <v>215.32</v>
      </c>
      <c r="CD7" s="74">
        <v>224.74</v>
      </c>
      <c r="CE7" s="74">
        <v>242.83</v>
      </c>
      <c r="CF7" s="74">
        <v>244.93</v>
      </c>
      <c r="CG7" s="74">
        <v>300.52</v>
      </c>
      <c r="CH7" s="74">
        <v>296.14</v>
      </c>
      <c r="CI7" s="74">
        <v>246.66</v>
      </c>
      <c r="CJ7" s="74">
        <v>227.43</v>
      </c>
      <c r="CK7" s="74">
        <v>230.88</v>
      </c>
      <c r="CL7" s="74">
        <v>261.45999999999998</v>
      </c>
      <c r="CM7" s="74">
        <v>64.09</v>
      </c>
      <c r="CN7" s="74">
        <v>67.930000000000007</v>
      </c>
      <c r="CO7" s="74">
        <v>67.23</v>
      </c>
      <c r="CP7" s="74">
        <v>68.78</v>
      </c>
      <c r="CQ7" s="74">
        <v>65.14</v>
      </c>
      <c r="CR7" s="74">
        <v>53.24</v>
      </c>
      <c r="CS7" s="74">
        <v>52.31</v>
      </c>
      <c r="CT7" s="74">
        <v>56</v>
      </c>
      <c r="CU7" s="74">
        <v>56.01</v>
      </c>
      <c r="CV7" s="74">
        <v>56.72</v>
      </c>
      <c r="CW7" s="74">
        <v>52.23</v>
      </c>
      <c r="CX7" s="74">
        <v>82.85</v>
      </c>
      <c r="CY7" s="74">
        <v>82.08</v>
      </c>
      <c r="CZ7" s="74">
        <v>83.64</v>
      </c>
      <c r="DA7" s="74">
        <v>84.18</v>
      </c>
      <c r="DB7" s="74">
        <v>83.79</v>
      </c>
      <c r="DC7" s="74">
        <v>84.07</v>
      </c>
      <c r="DD7" s="74">
        <v>84.32</v>
      </c>
      <c r="DE7" s="74">
        <v>89.51</v>
      </c>
      <c r="DF7" s="74">
        <v>89.77</v>
      </c>
      <c r="DG7" s="74">
        <v>90.04</v>
      </c>
      <c r="DH7" s="74">
        <v>85.82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2.e-002</v>
      </c>
      <c r="EK7" s="74">
        <v>1.e-002</v>
      </c>
      <c r="EL7" s="74">
        <v>5.e-002</v>
      </c>
      <c r="EM7" s="74">
        <v>0.44</v>
      </c>
      <c r="EN7" s="74">
        <v>4.e-002</v>
      </c>
      <c r="EO7" s="74">
        <v>2.e-002</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36</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熊谷市役所</cp:lastModifiedBy>
  <dcterms:created xsi:type="dcterms:W3CDTF">2019-12-05T05:18:14Z</dcterms:created>
  <dcterms:modified xsi:type="dcterms:W3CDTF">2020-01-23T00:13:23Z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2020-01-23T00:13:23Z</vt:filetime>
  </property>
</Properties>
</file>